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1340" windowHeight="9225"/>
  </bookViews>
  <sheets>
    <sheet name="ДВ" sheetId="2" r:id="rId1"/>
    <sheet name="Лист1" sheetId="3" r:id="rId2"/>
  </sheets>
  <definedNames>
    <definedName name="Constr" localSheetId="0">ДВ!#REF!</definedName>
    <definedName name="FOT" localSheetId="0">ДВ!#REF!</definedName>
    <definedName name="Ind" localSheetId="0">ДВ!#REF!</definedName>
    <definedName name="Obj" localSheetId="0">ДВ!#REF!</definedName>
    <definedName name="Obosn" localSheetId="0">ДВ!#REF!</definedName>
    <definedName name="SmPr" localSheetId="0">ДВ!#REF!</definedName>
    <definedName name="_xlnm.Print_Titles" localSheetId="0">ДВ!#REF!</definedName>
  </definedNames>
  <calcPr calcId="145621"/>
</workbook>
</file>

<file path=xl/calcChain.xml><?xml version="1.0" encoding="utf-8"?>
<calcChain xmlns="http://schemas.openxmlformats.org/spreadsheetml/2006/main">
  <c r="D397" i="2" l="1"/>
  <c r="D226" i="2" l="1"/>
  <c r="D217" i="2"/>
  <c r="D207" i="2"/>
  <c r="D199" i="2" l="1"/>
  <c r="D235" i="2"/>
  <c r="D121" i="2"/>
  <c r="D114" i="2"/>
  <c r="D67" i="2"/>
  <c r="D57" i="2"/>
  <c r="D52" i="2"/>
</calcChain>
</file>

<file path=xl/sharedStrings.xml><?xml version="1.0" encoding="utf-8"?>
<sst xmlns="http://schemas.openxmlformats.org/spreadsheetml/2006/main" count="994" uniqueCount="506">
  <si>
    <t>№ пп</t>
  </si>
  <si>
    <t>Обнаруженные дефекты и повреждения</t>
  </si>
  <si>
    <t>Необходимые работы для устранения</t>
  </si>
  <si>
    <t>Объем выявленных дефектов</t>
  </si>
  <si>
    <t>м2</t>
  </si>
  <si>
    <t>1</t>
  </si>
  <si>
    <t>шт</t>
  </si>
  <si>
    <t>м</t>
  </si>
  <si>
    <t>м3</t>
  </si>
  <si>
    <t>т</t>
  </si>
  <si>
    <t>2</t>
  </si>
  <si>
    <t>6</t>
  </si>
  <si>
    <t>компл</t>
  </si>
  <si>
    <t>4</t>
  </si>
  <si>
    <t>Огрунтовка металлических поверхностей за один раз: грунтовкой ГФ-021</t>
  </si>
  <si>
    <t>Окраска металлических огрунтованных поверхностей: эмалью ПФ-115</t>
  </si>
  <si>
    <t>кг</t>
  </si>
  <si>
    <t>Песок природный для строительных: работ средний с крупностью зерен размером свыше 5 мм-до 5% по массе</t>
  </si>
  <si>
    <t>Смеси бетонные тяжелого бетона (БСТ), класс В15 (М200)</t>
  </si>
  <si>
    <t>Сталь арматурная рифленая свариваемая, класс A500С, диаметр 10 мм</t>
  </si>
  <si>
    <t>Установка закладных деталей весом: до 4 кг</t>
  </si>
  <si>
    <t>Детали закладные и накладные,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</t>
  </si>
  <si>
    <t>Конструкции сварные индивидуальные прочие, масса сборочной единицы до 0,1 т</t>
  </si>
  <si>
    <t xml:space="preserve">Приложение №1 к Акту технического осмотра </t>
  </si>
  <si>
    <t>Разборка карнизов</t>
  </si>
  <si>
    <t>Дополнительные элементы металлочерепичной кровли коньковый элемент, разжелобки, профили с покрытием</t>
  </si>
  <si>
    <t>Устройство: карнизов</t>
  </si>
  <si>
    <t xml:space="preserve">Подшивка карниза </t>
  </si>
  <si>
    <t>Профилированный настил окрашенный: С21-1000-0,5</t>
  </si>
  <si>
    <t>Разборка покрытий и оснований: цементно-бетонных</t>
  </si>
  <si>
    <t>Разработка грунта вручную в траншеях глубиной до 2 м без креплений с откосами, группа грунтов: 1</t>
  </si>
  <si>
    <t>Песок природный для строительных: работ средний с крупностью зерен размером свыше 5 мм-до 5% по массе К=1,1</t>
  </si>
  <si>
    <t>Щебень из природного камня для строительных работ марка: 800, фракция 25-60 мм</t>
  </si>
  <si>
    <t>Армирование подстилающих слоев и набетонок</t>
  </si>
  <si>
    <t>Установка бортовых камней бетонных: при других видах покрытий</t>
  </si>
  <si>
    <t>Смеси бетонные тяжелого бетона (БСТ), класс В15 (М200) (3.8. при других видах покрытий:  а) бетон В15 (М200) К=0,86)</t>
  </si>
  <si>
    <t>Раствор готовый кладочный, цементный, М100 (3.8. при других видах покрытий: б) раствор цементный К=0,33)</t>
  </si>
  <si>
    <t>Камни бортовые вибропрессованные тротуарные, размер 1000х200х80 мм, серые</t>
  </si>
  <si>
    <t>3</t>
  </si>
  <si>
    <t>Облицовка: оконных проемов в наружных стенах откосной планкой из оцинкованной стали с полимерным покрытием с устройством водоотлива оконного из оцинкованной стали с полимерным покрытием</t>
  </si>
  <si>
    <t>Установка противопожарных дверей: однопольных глухих</t>
  </si>
  <si>
    <t>Дверь противопожарная металлическая однопольная ДПМ-01/30, размером 1000х2100 мм</t>
  </si>
  <si>
    <t>Установка блоков в наружных и внутренних дверных проемах: в перегородках и деревянных нерубленых стенах, площадь проема до 3 м2</t>
  </si>
  <si>
    <t>Наличники из древесины тип Н-1, Н-2, размер 13х54 мм</t>
  </si>
  <si>
    <t>Комплект скобяных изделий для отдельных полотен двупольных входных дверей при заполнении отдельными элементами</t>
  </si>
  <si>
    <t>Комплект скобяных изделий для отдельных полотен однопольных входных дверей при заполнении отдельными элементами в помещение</t>
  </si>
  <si>
    <t>Замок врезной оцинкованный с цилиндровым механизмом из латуни</t>
  </si>
  <si>
    <t>Кладка отдельных участков кирпичных стен и заделка проемов в кирпичных стенах при объеме кладки в одном месте: до 5 м3</t>
  </si>
  <si>
    <t>Кирпич керамический полнотелый утолщенный, размер 250х120х88 мм, марка 100</t>
  </si>
  <si>
    <t>Сплошное выравнивание внутренних поверхностей (однослойное оштукатуривание) из сухих растворных смесей толщиной до 10 мм: стен</t>
  </si>
  <si>
    <t>Смеси сухие штукатурные гипсовые с легким заполнителем и полимерными добавками, класс B3,5 (M50)</t>
  </si>
  <si>
    <t>Грунтовка акриловая, антисептическая, глубокого проникновения</t>
  </si>
  <si>
    <t>Окраска поливинилацетатными водоэмульсионными составами улучшенная: по штукатурке стен</t>
  </si>
  <si>
    <t>Краска универсальная, акриловая для внутренних и наружных работ</t>
  </si>
  <si>
    <t>Отбивка штукатурки с поверхностей: стен и потолков кирпичных</t>
  </si>
  <si>
    <t>Нанесение водно-дисперсионной грунтовки на поверхности: пористые (камень, кирпич, бетон и т.д.)</t>
  </si>
  <si>
    <t>Штукатурка поверхностей внутри здания цементно-известковым или цементным раствором по камню и бетону: улучшенная стен</t>
  </si>
  <si>
    <t>Окраска поливинилацетатными водоэмульсионными составами высококачественная: по штукатурке стен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</si>
  <si>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</si>
  <si>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>Затирка эластичная для реставрации и заполнения швов между плитками шириной 4-16 мм, водостойкая</t>
  </si>
  <si>
    <t>Плитка керамическая глазурованная для внутренней облицовки стен гладкая, цветная однотонная без завала</t>
  </si>
  <si>
    <t>Клей для плитки Ветонит "Клей для ремонтных работ"</t>
  </si>
  <si>
    <t>Устройство перегородок из гипсокартонных листов (ГКЛ) с одинарным металлическим каркасом и однослойной обшивкой с обеих сторон: с одним дверным проемом</t>
  </si>
  <si>
    <t>Листы гипсокартонные ГКЛ, толщина 12,5 мм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</si>
  <si>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дереву</t>
  </si>
  <si>
    <t>5</t>
  </si>
  <si>
    <t>Устройство потолков: плитно-ячеистых по каркасу из оцинкованного профиля</t>
  </si>
  <si>
    <t xml:space="preserve">Полы 
1) Износ пола деревянного (сильная просадка, изношенность и частые изломы досок, местами гниль) составляет более 50%
2) Износ пола бетонного (массовые глубокие выбоины и отставание покрытия от основания местами до 5 м2 на площади до 50%) составляет 55% 
</t>
  </si>
  <si>
    <t>Разборка покрытий полов: из керамических плиток</t>
  </si>
  <si>
    <t>Разборка бетонных оснований под полы: на гравии</t>
  </si>
  <si>
    <t>Разборка плинтусов: цементных и из керамической плитки</t>
  </si>
  <si>
    <t>Разборка покрытий полов: дощатых</t>
  </si>
  <si>
    <t>Разборка оснований покрытия полов: лаг из досок и брусков</t>
  </si>
  <si>
    <t>Разборка оснований покрытия полов: кирпичных столбиков под лаги</t>
  </si>
  <si>
    <t>Разборка плинтусов: деревянных и из пластмассовых материалов</t>
  </si>
  <si>
    <t>Смеси бетонные легкого бетона (БСЛ) на пористых заполнителях, средняя плотность D800 кг/м3, крупность заполнителя 10 мм, класс В7,5 (М100)</t>
  </si>
  <si>
    <t>Каркасы и сетки арматурные плоские, собранные и сваренные (связанные) в арматурные изделия, класс ВР-I, диаметр 4 мм</t>
  </si>
  <si>
    <t>Устройство покрытий: бетонных толщиной 100 мм</t>
  </si>
  <si>
    <t>Смеси бетонные тяжелого бетона (БСТ), крупность заполнителя 10 мм, класс В15 (М200)</t>
  </si>
  <si>
    <t>Устройство покрытий на цементном растворе из плиток: керамических для полов одноцветных с красителем</t>
  </si>
  <si>
    <t>Устройство плинтусов: из плиток керамических</t>
  </si>
  <si>
    <t>Плитки керамические глазурованные белые, плинтусные, высота 80 мм</t>
  </si>
  <si>
    <t>Устройство покрытий: из линолеума на клее</t>
  </si>
  <si>
    <t>Клей для укладки ПВХ-покрытий</t>
  </si>
  <si>
    <t>Линолеум коммерческий гомогенный: "ТАРКЕТТ iQ MELODIA" (толщина 2 мм, класс 34/43, пож. безопасность Г1, В2, РП1, Д2, Т2)</t>
  </si>
  <si>
    <t>Укладка металлического накладного профиля (порога)</t>
  </si>
  <si>
    <t>Профили стыкоперекрывающие из алюминиевых сплавов (порожки) с покрытием, ширина 30 мм</t>
  </si>
  <si>
    <t>Устройство плинтусов поливинилхлоридных: на винтах самонарезающих</t>
  </si>
  <si>
    <t>Плинтус для полов из ПВХ, размер 19х48 мм</t>
  </si>
  <si>
    <t>Облицовка ступеней керамогранитными плитками толщиной до 15 мм</t>
  </si>
  <si>
    <t>Плитка керамогранитная, размер 300х300х8 мм</t>
  </si>
  <si>
    <t>7</t>
  </si>
  <si>
    <t>Демонтаж: скрытой электропроводки</t>
  </si>
  <si>
    <t>Демонтаж кабеля</t>
  </si>
  <si>
    <t>Щитки осветительные, устанавливаемые в нише: распорными дюбелями, масса щитка до 6 кг</t>
  </si>
  <si>
    <t>Демонтаж Прибор или аппарат</t>
  </si>
  <si>
    <t>Демонтаж: выключателей, розеток</t>
  </si>
  <si>
    <t>Демонтаж: светильников для люминесцентных ламп</t>
  </si>
  <si>
    <t>Щитки осветительные, 6 отходящих линий с автоматическими выключателями</t>
  </si>
  <si>
    <t>Короба пластмассовые: шириной до 40 мм</t>
  </si>
  <si>
    <t>Кабель-канал (короб) 25х16 мм</t>
  </si>
  <si>
    <t>Провод в коробах, сечением: до 6 мм2</t>
  </si>
  <si>
    <t>Кабель силовой с медными жилами ВВГнг(A)-LS 3х1,5-660</t>
  </si>
  <si>
    <t>Провод в коробах, сечением: до 35 мм2</t>
  </si>
  <si>
    <t>Кабель силовой с медными жилами ВВГнг(A)-LS 3х2,5-660</t>
  </si>
  <si>
    <t>Кабель силовой с медными жилами ВВГнг(A)-LS 4х6-660</t>
  </si>
  <si>
    <t>Провод в коробах, сечением: до 70 мм2</t>
  </si>
  <si>
    <t>Кабель силовой с медными жилами ВВГнг(A)-LS 4х10-660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</si>
  <si>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</si>
  <si>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Трубы гибкие гофрированные легкие из самозатухающего ПВХ (IP55) серии FL, с зондом, диаметром: 20 мм</t>
  </si>
  <si>
    <t>Клипса для крепежа гофротрубы, номинальный диаметр 20 мм</t>
  </si>
  <si>
    <t>Трубы гибкие гофрированные легкие из самозатухающего ПВХ (IP55) серии FL, диаметром: 32 мм</t>
  </si>
  <si>
    <t>Клипса для крепежа гофротрубы, номинальный диаметр 32 мм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</si>
  <si>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</si>
  <si>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</si>
  <si>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35 мм2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</si>
  <si>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70 мм2</t>
  </si>
  <si>
    <t>Выключатель: двухклавишный неутопленного типа при открытой проводке</t>
  </si>
  <si>
    <t>Выключатель двухклавишный для открытой проводки серии "Прима", марка: А56-029, цвет белый</t>
  </si>
  <si>
    <t>Розетка штепсельная: неутопленного типа при открытой проводке</t>
  </si>
  <si>
    <t>Розетка открытой проводки двухгнездная с заземлением</t>
  </si>
  <si>
    <t>Коробка оконечная</t>
  </si>
  <si>
    <t>Коробка распаечная НР 70</t>
  </si>
  <si>
    <t>Светильник в подвесных потолках, устанавливаемый: на подвесках, количество ламп в светильнике до 4</t>
  </si>
  <si>
    <t>Светильники люминесцентные с призматическим рассеивателем встраиваемые типа: PRS/R 418 (595) с ЭМПРА</t>
  </si>
  <si>
    <t>Светильник: местного освещения</t>
  </si>
  <si>
    <t>Светильник дежурного освещения GM: L35-14-30-CM-xx-L00-U-DD</t>
  </si>
  <si>
    <t>Прибор или аппарат</t>
  </si>
  <si>
    <t>Пускатели электромагнитные нереверсивные без реле, с кнопками «Пуск» и «Стоп»: ПМА-4142 УХЛ3В</t>
  </si>
  <si>
    <t>Извещатель ПС автоматический: дымовой, фотоэлектрический, радиоизотопный, световой в нормальном исполнении</t>
  </si>
  <si>
    <t>Извещатель пожарный дымовой: ИП 212-45</t>
  </si>
  <si>
    <t>Трос</t>
  </si>
  <si>
    <t>Стяжка нейлоновая неоткрывающаяся 3,6х250 мм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</si>
  <si>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КПСЭнг- FRLS 1х2х0,75</t>
  </si>
  <si>
    <t>Транспарант световой (табло)</t>
  </si>
  <si>
    <t>Оповещатель световой пожарный со встроенным источником резервного питания, марка "Блик-РП"</t>
  </si>
  <si>
    <t>8</t>
  </si>
  <si>
    <t xml:space="preserve">Отопление
1) Износ системы отопления (массовое проржавление трубопровода с большим количеством следов прежних ремонтов; течи в радиаторах или следы протечек массовые непрогревы) составляет 70%
</t>
  </si>
  <si>
    <t>Разборка трубопроводов из водогазопроводных труб в зданиях и сооружениях на резьбе диаметром: до 32 мм</t>
  </si>
  <si>
    <t>Разборка трубопроводов из водогазопроводных труб в зданиях и сооружениях на резьбе диаметром: свыше 32 до 50 мм</t>
  </si>
  <si>
    <t>Демонтаж: радиаторов весом до 160 кг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</si>
  <si>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</t>
  </si>
  <si>
    <t>Хомут металлический с шурупом для крепления трубопроводов диаметром: 20-25 мм</t>
  </si>
  <si>
    <t>Трубы полипропиленовые ПП-Р, номинальное давление 1,6 МПа, номинальный наружный диаметр 20 мм</t>
  </si>
  <si>
    <t>Муфта полипропиленовая соединительная, диаметр 20 мм</t>
  </si>
  <si>
    <t>Муфта полипропиленовая переходная, номинальный наружный диаметр 25х20 мм</t>
  </si>
  <si>
    <t>Муфта полипропиленовая комбинированная, с наружной резьбой, номинальный наружный диаметр 20 мм, размер резьбы 1/2"</t>
  </si>
  <si>
    <t>Тройник полипропиленовый, диаметр 20 мм</t>
  </si>
  <si>
    <t>Угольник 90° из сополимера полипропилена РР-R тип 3 (PRC-R), наружный диаметр 20 мм</t>
  </si>
  <si>
    <t>Кран шаровый полипропиленовый PPRC PN20, диаметром: 20 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</si>
  <si>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25 мм</t>
  </si>
  <si>
    <t>Трубы полипропиленовые ПП-Р, номинальное давление 1,6 МПа, номинальный наружный диаметр 25 мм</t>
  </si>
  <si>
    <t>Муфта полипропиленовая соединительная, диаметр 25 мм</t>
  </si>
  <si>
    <t>Муфта полипропиленовая комбинированная, с наружной резьбой диаметром: 25х1/2"</t>
  </si>
  <si>
    <t>Тройник полипропиленовый, диаметр 25 мм</t>
  </si>
  <si>
    <t>Угольник 90° из сополимера полипропилена РР-R тип 3 (PRC-R), наружный диаметр 25мм</t>
  </si>
  <si>
    <t>Кран шаровый полипропиленовый PPRC PN20, диаметром: 25 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</si>
  <si>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50 мм</t>
  </si>
  <si>
    <t>Трубы полипропиленовые ПП-Р, номинальное давление 1,6 МПа, номинальный наружный диаметр 50 мм</t>
  </si>
  <si>
    <t>Хомут металлический с шурупом для крепления трубопроводов диаметром: 48-53 мм</t>
  </si>
  <si>
    <t>Муфта полипропиленовая соединительная, диаметр 50 мм</t>
  </si>
  <si>
    <t>Муфта полипропиленовая комбинированная, с наружной резьбой, номинальный наружный диаметр 50 мм, размер резьбы 1"1/2</t>
  </si>
  <si>
    <t>Муфта полипропиленовая переходная, номинальный наружный диаметр 50х25 мм</t>
  </si>
  <si>
    <t>Тройник полипропиленовый, диаметр 50 мм</t>
  </si>
  <si>
    <t>Угольник 90° из сополимера полипропилена РР-R тип 3 (PRC-R), наружный диаметр 50мм</t>
  </si>
  <si>
    <t>Кран шаровый полипропиленовый PPRC PN20, диаметром: 50 мм</t>
  </si>
  <si>
    <t>Установка радиаторов биметаллических (Прим) стальных</t>
  </si>
  <si>
    <t>Радиаторы биметаллические, марка: «Rifar-B 500», количество секций 1, мощность 204 Вт</t>
  </si>
  <si>
    <t>Установка кранов воздушных</t>
  </si>
  <si>
    <t>Кран Маевского для чугунных радиаторов 15 мм</t>
  </si>
  <si>
    <t>Кран шаровой латунный полнопроходной, номинальное давление 1,6 МПа (16 кгс/см2) и 3,0 МПа (30 кгс/см2), номинальный диаметр 15 мм, присоединение 1/2"х1/2", с внутренним резьбовым присоединением DIN 259 и накидной гайкой (американка)</t>
  </si>
  <si>
    <t>Установка воздухоотводчиков</t>
  </si>
  <si>
    <t>Воздухоотводчик автоматический с наружным резьбовым, присоединением Рр=1,0 МПа, T max=120 град C, D=15 мм</t>
  </si>
  <si>
    <t>9</t>
  </si>
  <si>
    <t>Разборка трубопроводов из чугунных канализационных труб диаметром: 50 мм</t>
  </si>
  <si>
    <t>Разборка трубопроводов из чугунных канализационных труб диаметром: 100 мм</t>
  </si>
  <si>
    <t>Снятие смесителя: без душевой сетки</t>
  </si>
  <si>
    <t>Демонтаж: умывальников и раковин</t>
  </si>
  <si>
    <t>Демонтаж: моек</t>
  </si>
  <si>
    <t>Демонтаж: унитазов и писсуаров</t>
  </si>
  <si>
    <t>Демонтаж нагревателей индивидуальных: водоводяных</t>
  </si>
  <si>
    <t>Муфты соединительные, номинальный диаметр 20 мм</t>
  </si>
  <si>
    <t>64</t>
  </si>
  <si>
    <t>28</t>
  </si>
  <si>
    <t>Тройник полипропиленовый, комбинированный, с внутренней резьбой, номинальный наружный диаметр 20 мм, размер резьбы 1/2"</t>
  </si>
  <si>
    <t>42</t>
  </si>
  <si>
    <t>Отвод пластиковый для жестких труб, 90°, номинальный внутренний диаметр 20 мм</t>
  </si>
  <si>
    <t>18</t>
  </si>
  <si>
    <t>Муфты соединительные, номинальный диаметр 25 мм</t>
  </si>
  <si>
    <t>24</t>
  </si>
  <si>
    <t>Тройник полипропиленовый, комбинированный, с внутренней резьбой, номинальный наружный диаметр 25 мм, размер резьбы 1/2"</t>
  </si>
  <si>
    <t>Отвод пластиковый для жестких труб, 90°, номинальный внутренний диаметр 25 мм</t>
  </si>
  <si>
    <t>12</t>
  </si>
  <si>
    <t>Прокладка трубопроводов водоснабжения из напорных полиэтиленовых труб наружным диаметром: 110 мм</t>
  </si>
  <si>
    <t>Труба напорная полиэтиленовая ПНД, среднего типа, диаметр 110 мм</t>
  </si>
  <si>
    <t>Хомут металлический с шурупом для крепления трубопроводов диаметром: 108-116 мм</t>
  </si>
  <si>
    <t>84</t>
  </si>
  <si>
    <t>Муфта полиэтиленовая, номинальный наружный диаметр 110 мм</t>
  </si>
  <si>
    <t>Отвод полипропиленовый 87,5°, для систем водоотведения, диаметр 110 мм</t>
  </si>
  <si>
    <t>14</t>
  </si>
  <si>
    <t>Отвод полипропиленовый 45°, для систем водоотведения, диаметр 110 мм</t>
  </si>
  <si>
    <t>Тройник полипропиленовый, диаметр 110 мм</t>
  </si>
  <si>
    <t>Прокладка трубопроводов водоснабжения из напорных полиэтиленовых труб наружным диаметром: 50 мм</t>
  </si>
  <si>
    <t>Трубы напорные полиэтиленовые, среднего типа, ПНД, номинальный наружный диаметр 50 мм</t>
  </si>
  <si>
    <t>Держатели пластиковые с защелкой для крепления труб, рукавов и гибких вводов, диаметр 50 мм</t>
  </si>
  <si>
    <t>Отвод пластиковый для жестких труб, 90°, номинальный внутренний диаметр 50 мм</t>
  </si>
  <si>
    <t>Муфта ХПВХ, номинальное давление 2,5 МПа (25 кгс/см2), диаметр 50 мм</t>
  </si>
  <si>
    <t>Гидравлическое испытание трубопроводов систем отопления, водопровода и горячего водоснабжения диаметром: до 50 мм</t>
  </si>
  <si>
    <t>Гидравлическое испытание трубопроводов систем отопления, водопровода и горячего водоснабжения диаметром: до 100 мм</t>
  </si>
  <si>
    <t>Установка унитазов: с бачком непосредственно присоединенным</t>
  </si>
  <si>
    <t>Унитаз-компакт «Комфорт»</t>
  </si>
  <si>
    <t>Гофра для унитаза WC-F20P гладкая, без лепестков, длиной от 200 мм до 410</t>
  </si>
  <si>
    <t>Подводка гибкая армированная резиновая, диаметр 15 мм, длина 500 мм</t>
  </si>
  <si>
    <t>Кран шаровый муфтовый для воды, номинальный диаметр 15 мм, тип в/н</t>
  </si>
  <si>
    <t>Установка смесителей</t>
  </si>
  <si>
    <t>Установка умывальников одиночных: с подводкой холодной и горячей воды</t>
  </si>
  <si>
    <t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550х420х150 мм</t>
  </si>
  <si>
    <t>Пьедесталы под умывальники прямоугольные</t>
  </si>
  <si>
    <t>Раковины лабораторные полуфарфоровые и фарфоровые марка, Р050Х060ФРП, размер 745х600х480 мм</t>
  </si>
  <si>
    <t>Установка нагревателей индивидуальных: водоводяных</t>
  </si>
  <si>
    <t>Электроводонагреватели накопительные вертикальные, объем 50 л, мощность 2,0 кВт, размер 380х850х345 мм</t>
  </si>
  <si>
    <t>Электроводонагреватели накопительные вертикальные напольные, объем 200 л, мощность 3,75 кВт</t>
  </si>
  <si>
    <t>Установка моек: на одно отделение</t>
  </si>
  <si>
    <t>Ванна моечная односекционная ВСМ-1/430, размер 530х530х870 мм</t>
  </si>
  <si>
    <t>Смесители для умывальников СМ-УМ-ОРА с поворотным корпусом, одной рукояткой, с аэратором</t>
  </si>
  <si>
    <t>10</t>
  </si>
  <si>
    <t xml:space="preserve">Раздевалки 
1) Не соответствует современным требованиям
</t>
  </si>
  <si>
    <t>Панели декоративные МДФ, размер 2600х238х7 мм</t>
  </si>
  <si>
    <t>11</t>
  </si>
  <si>
    <t xml:space="preserve"> Крыльца, навесы
1) Разрушены более чем на 70% (нарушение целостности покрытия навесов, ступеней,  бетонного основания, ограждений)
</t>
  </si>
  <si>
    <t>Разборка покрытий полов: из керамогранитных плит</t>
  </si>
  <si>
    <t>Щебень М 800, фракция 5(3)-20 мм, группа 2</t>
  </si>
  <si>
    <t>Устройство прокладочной гидроизоляции фундаментов рулонными материалами в один слой насухо</t>
  </si>
  <si>
    <t>Пленка полиэтиленовая изоловая, толщина 0,2-0,5 мм</t>
  </si>
  <si>
    <t>Монтаж опорных стоек для пролетов: до 24 м</t>
  </si>
  <si>
    <t>Монтаж прогонов при шаге ферм до 12 м при высоте здания: до 25 м</t>
  </si>
  <si>
    <t>Устройство металлических ограждений: без поручней</t>
  </si>
  <si>
    <t>Монтаж кровли из профилированного листа для объектов непроизводственного назначения: простой</t>
  </si>
  <si>
    <t>Отвод литой полиэтиленовый 45 град., электросварной, диаметр 110 мм</t>
  </si>
  <si>
    <t>Отвод литой полиэтиленовый, электросварной 90°, номинальный внутренний диаметр 100 мм</t>
  </si>
  <si>
    <t>Муфта полиэтиленовая электросварная, диаметр 110 мм</t>
  </si>
  <si>
    <t>Разборка бортовых камней: на бетонном основании</t>
  </si>
  <si>
    <t>Составил:</t>
  </si>
  <si>
    <t>Руководитель строительных проектов</t>
  </si>
  <si>
    <t>ООО "Центрстрой"                                     _________________________ Король В. В.</t>
  </si>
  <si>
    <t>Кровля. Устройство карнизов, огнебиозащита деревянных элементов кровли</t>
  </si>
  <si>
    <t xml:space="preserve">Кровля
1) Нарушение целостности, отсутствует обшивка карнизов.
2) Требуется огнебиозащита деревянных элементов кровли.
</t>
  </si>
  <si>
    <t>Огнебиозащитное покрытие деревянных поверхностей готовыми составами для обеспечения: второй группы огнезащитной эффективности по НПБ 251</t>
  </si>
  <si>
    <t>Антисептик-антипирен «ПИРИЛАКС-ЛЮКС» для древесины</t>
  </si>
  <si>
    <t>Доска обрезная, хвойных пород, ширина 75-150 мм, толщина 19-22 мм, длина 2-3,75 м, сорт II</t>
  </si>
  <si>
    <t>229,77</t>
  </si>
  <si>
    <t>1,44</t>
  </si>
  <si>
    <t>0,6727</t>
  </si>
  <si>
    <t xml:space="preserve"> Отмостка 
1) Разрушена.
</t>
  </si>
  <si>
    <t>Отмостка размер 151м.п. ширина  1,2 толщина 45 см</t>
  </si>
  <si>
    <t>Перевозка грузов автомобилями-самосвалами грузоподъемностью 10 т работающих вне карьера на расстояние: I класс груза до 2 км</t>
  </si>
  <si>
    <t>91,96</t>
  </si>
  <si>
    <t>Устройство подстилающих и выравнивающих слоев оснований: из песка (150мм)</t>
  </si>
  <si>
    <t>Устройство подстилающих и выравнивающих слоев оснований: из щебня (150мм)</t>
  </si>
  <si>
    <t>Устройство бетонной подготовки (150 мм)</t>
  </si>
  <si>
    <t>29,9</t>
  </si>
  <si>
    <t>34,25</t>
  </si>
  <si>
    <t>27,72</t>
  </si>
  <si>
    <t>1,677</t>
  </si>
  <si>
    <t>7,66</t>
  </si>
  <si>
    <t>0,03</t>
  </si>
  <si>
    <t>151</t>
  </si>
  <si>
    <t xml:space="preserve"> Проемы
1) Износ дверных проемов (Полное расстройство дверных полотен и коробок (колод); массовые поражения гнилью и жучком) составляет 75%
</t>
  </si>
  <si>
    <t>Разборка подшивки потолков: оштукатуренной</t>
  </si>
  <si>
    <t>Разборка деревянных заполнений проемов: дверных и воротных (25 шт 1*2,1м и 6шт 1,4*2,1м)</t>
  </si>
  <si>
    <t>Входная группа (3+3+5*3=33м2 ограждения входного уличного крыльца из теплого аллюминия с одной дверью (1000*2100мм) с  доводчиком )</t>
  </si>
  <si>
    <t>Установка блоков из ПВХ в наружных и внутренних дверных проемах: в каменных стенах площадью проема до 3 м2</t>
  </si>
  <si>
    <t>Блоки дверные наружные или тамбурные: с заполнением стеклопакетами (ГОСТ 30970-2002)</t>
  </si>
  <si>
    <t>Установка дверного доводчика к металлическим дверям</t>
  </si>
  <si>
    <t>Закрыватель дверной гидравлический рычажный в алюминиевом корпусе</t>
  </si>
  <si>
    <t>2,1</t>
  </si>
  <si>
    <t>33</t>
  </si>
  <si>
    <t>Двери противопожарные (2шт 1 000*2100 мм)</t>
  </si>
  <si>
    <t>4,2</t>
  </si>
  <si>
    <t>Двери внутренние (23 шт- 1000*2100 мм, 6шт- 1400*2100 мм+ 2шт раздевалки 1000*2100мм)</t>
  </si>
  <si>
    <t>Блоки дверные внутренние: двупольные глухие шлифованные, из массива сосны, тонированные (размер 1400*2100 - 6 шт)</t>
  </si>
  <si>
    <t>Блоки дверные по старым образцам с прямолинейным верхом, из массива древесины хвойных пород, филенчатые, однопольные, глухие, окрашенные эмалями, без скобяных приборов, площадь 2,1 м2 (размер 1000*2100 23 шт)</t>
  </si>
  <si>
    <t>17,64</t>
  </si>
  <si>
    <t>52,5</t>
  </si>
  <si>
    <t>378,76</t>
  </si>
  <si>
    <t>25</t>
  </si>
  <si>
    <t>31</t>
  </si>
  <si>
    <t>Закладка проемов</t>
  </si>
  <si>
    <t>2,3</t>
  </si>
  <si>
    <t>щт</t>
  </si>
  <si>
    <t>59,5</t>
  </si>
  <si>
    <t xml:space="preserve">Стены
1)  Износ штукатурки (отпадание большими массивами, при                                                                                                                                                                                              простукивании легко отстает от основания или разбирается руками)                                      составляет 55%
2) Наружные стены частичное разрушение, трещины на фасаде, промерзание.
</t>
  </si>
  <si>
    <t>Фасад, ремонт трещин, выбоин на фасаде</t>
  </si>
  <si>
    <t>Устройство чеканки и расшивка швов цокольных панелей с внутренней стороны раствором</t>
  </si>
  <si>
    <t>Установка и разборка наружных инвентарных лесов высотой до 16 м: трубчатых для прочих отделочных работ</t>
  </si>
  <si>
    <t>Ремонт штукатурки гладких фасадов по камню и бетону с земли и лесов: цементно-известковым раствором площадью отдельных мест до 5 м2 толщиной слоя до 20 мм</t>
  </si>
  <si>
    <t>Ремонт кирпичной кладки стен отдельными местами</t>
  </si>
  <si>
    <t>Кирпич керамический одинарный, марка 100, размер 250х120х65 мм</t>
  </si>
  <si>
    <t>2,7</t>
  </si>
  <si>
    <t>Изоляция изделиями из волокнистых и зернистых материалов с креплением на клее и дюбелями холодных поверхностей: наружных стен</t>
  </si>
  <si>
    <t>Плиты минераловатные "Руф Баттс С" ROCKWOOL</t>
  </si>
  <si>
    <t>Плиты теплоизоляционные из экструзионного вспененного полистирола ПЕНОПЛЭКС-35</t>
  </si>
  <si>
    <t>Дюбель распорный, марка IZM, размер 10х160 мм</t>
  </si>
  <si>
    <t>Наружная облицовка поверхности стен в горизонтальном исполнении по металлическому каркасу (с его устройством): металлосайдингом с пароизоляционным слоем</t>
  </si>
  <si>
    <t>Пленка влаговетроизоляционная, марка "Ондутис А120"</t>
  </si>
  <si>
    <t>Покрытия зданий с повышенными архитектурными требованиями сайдинг стальной с полимерным покрытием</t>
  </si>
  <si>
    <t>Облицовка: дверных проемов в наружных стенах откосной планкой из оцинкованной стали с полимерным покрытием с установкой наличников из оцинкованной стали с полимерным покрытием</t>
  </si>
  <si>
    <t>78,94</t>
  </si>
  <si>
    <t>9,06</t>
  </si>
  <si>
    <t>1038,4</t>
  </si>
  <si>
    <t>122</t>
  </si>
  <si>
    <t>10,4</t>
  </si>
  <si>
    <t>Маты минераловатные прошивные без обкладок, 100, толщина 50 мм</t>
  </si>
  <si>
    <t>330,1</t>
  </si>
  <si>
    <t>1,323</t>
  </si>
  <si>
    <t>0,146</t>
  </si>
  <si>
    <t>292</t>
  </si>
  <si>
    <t>1,095</t>
  </si>
  <si>
    <t>8,65</t>
  </si>
  <si>
    <t>189,84</t>
  </si>
  <si>
    <t>0,042</t>
  </si>
  <si>
    <t>0,315</t>
  </si>
  <si>
    <t>внутренние стены</t>
  </si>
  <si>
    <t xml:space="preserve">Потолок
1)  Износ штукатурки (отпадание большими массивами, при                                                                                                                                                                                                                                                                   простукивании легко отстает от основания или разбирается руками)                                          составляет 55%
</t>
  </si>
  <si>
    <t>Устройство подвесных потолков из гипсокартонных листов (ГКЛ): одноуровневых</t>
  </si>
  <si>
    <t>Подвесы прямые для подвесного потолка к профилю 47х17 мм</t>
  </si>
  <si>
    <t>543,9</t>
  </si>
  <si>
    <t>0,3087</t>
  </si>
  <si>
    <t>Разборка покрытий полов: из линолеума и релина</t>
  </si>
  <si>
    <t>Разборка покрытий полов: из древесностружечных плит в один слой</t>
  </si>
  <si>
    <t>1 этаж, основание</t>
  </si>
  <si>
    <t>25,24</t>
  </si>
  <si>
    <t>0,395</t>
  </si>
  <si>
    <t>покрытие из керамических плиток</t>
  </si>
  <si>
    <t>3,22</t>
  </si>
  <si>
    <t>0,1237</t>
  </si>
  <si>
    <t>155,54</t>
  </si>
  <si>
    <t>2 этаж, устройство кирпичных столбиков, укладка лаг, укладка дощатого пола, укладка фанеры 15мм, укладка линолеума</t>
  </si>
  <si>
    <t>Укладка лаг: по кирпичным столбикам</t>
  </si>
  <si>
    <t>Раствор готовый кладочный цементный тяжелый</t>
  </si>
  <si>
    <t>Обработка деревянных конструкций антисептиком-антипиреном при помощи аппарата аэрозольно-капельного распыления</t>
  </si>
  <si>
    <t>Антисептик-антипирен «ПИРИЛАКС» для древесины</t>
  </si>
  <si>
    <t>Устройство покрытий: дощатых толщиной 36 мм</t>
  </si>
  <si>
    <t>Доска обрезная, хвойных пород, ширина 75-150 мм, толщина 32-40 мм, длина 2-3,75 м, сорт II</t>
  </si>
  <si>
    <t>Устройство оснований полов из фанеры в один слой площадью: свыше 20 м2</t>
  </si>
  <si>
    <t>2,04</t>
  </si>
  <si>
    <t>83,91</t>
  </si>
  <si>
    <t>29,18</t>
  </si>
  <si>
    <t>364,81</t>
  </si>
  <si>
    <t>744,2</t>
  </si>
  <si>
    <t>30,56</t>
  </si>
  <si>
    <t>424</t>
  </si>
  <si>
    <t>облицовка керамогранитом ступеней</t>
  </si>
  <si>
    <t>0,768</t>
  </si>
  <si>
    <t>65,28</t>
  </si>
  <si>
    <t>0,0032</t>
  </si>
  <si>
    <t xml:space="preserve">Электрика, ОПС
1) Не соответствует современным требованиям
</t>
  </si>
  <si>
    <t>Демонтаж: светильников с лампами накаливания</t>
  </si>
  <si>
    <t>Разборка воздуховодов из листовой стали толщиной: до 0,9 мм диаметром/периметром до 320 мм /1000 мм</t>
  </si>
  <si>
    <t>Демонтаж извещателей ПС автоматический: дымовой, фотоэлектрический, радиоизотопный, световой в нормальном исполнении</t>
  </si>
  <si>
    <t>Демонтаж транспарант световой (табло)</t>
  </si>
  <si>
    <t>108</t>
  </si>
  <si>
    <t>Прокладка полипропиленовых  труб отопления  Ø50-156 м,25-128 м, Ø-20-196 м</t>
  </si>
  <si>
    <t>200,9</t>
  </si>
  <si>
    <t>98</t>
  </si>
  <si>
    <t>156</t>
  </si>
  <si>
    <t>312</t>
  </si>
  <si>
    <t>131,2</t>
  </si>
  <si>
    <t>159,9</t>
  </si>
  <si>
    <t>78</t>
  </si>
  <si>
    <t>кВт</t>
  </si>
  <si>
    <t>секция</t>
  </si>
  <si>
    <t>1092</t>
  </si>
  <si>
    <t>Блок управления шкафного исполнения или распределительный пункт (шкаф), устанавливаемый: на стене, высота и ширина до 600х600 мм</t>
  </si>
  <si>
    <t>Кабель-канал (короб) 40х40 мм</t>
  </si>
  <si>
    <t>Светильник потолочный или настенный с креплением винтами или болтами для помещений: с нормальными условиями среды, двухламповый</t>
  </si>
  <si>
    <t>Светильники люминесцентные с призматическим рассеивателем встраиваемые типа: PRS/R 218 с ЭМПРА</t>
  </si>
  <si>
    <t>248</t>
  </si>
  <si>
    <t>1,78</t>
  </si>
  <si>
    <t>124</t>
  </si>
  <si>
    <t>102</t>
  </si>
  <si>
    <t>Провод двух- и трехжильный с разделительным основанием по стенам и потолкам, прокладываемый по основаниям: деревянным</t>
  </si>
  <si>
    <t>469,2</t>
  </si>
  <si>
    <t>ОПС</t>
  </si>
  <si>
    <t>98,4</t>
  </si>
  <si>
    <t>192</t>
  </si>
  <si>
    <t>114</t>
  </si>
  <si>
    <t>20</t>
  </si>
  <si>
    <t>105</t>
  </si>
  <si>
    <t>92,25</t>
  </si>
  <si>
    <t>180</t>
  </si>
  <si>
    <t>16</t>
  </si>
  <si>
    <t>Водоотведение</t>
  </si>
  <si>
    <t>55,78</t>
  </si>
  <si>
    <t>115,41</t>
  </si>
  <si>
    <t>56</t>
  </si>
  <si>
    <t>40</t>
  </si>
  <si>
    <t>61</t>
  </si>
  <si>
    <t>Установка сантехники</t>
  </si>
  <si>
    <t>Смесители общие для ванн и умывальников, с душевой сеткой на гибком шланге, с кнопочным переключателем СМ-ВУ-ШЛР</t>
  </si>
  <si>
    <t>66</t>
  </si>
  <si>
    <t>Окраска поливинилацетатными водоэмульсионными составами высококачественная: по сборным конструкциям стен, подготовленным под окраску</t>
  </si>
  <si>
    <t>Облицовка стен по готовому каркасу щитами-картинами из древесностружечных плит: покрытых эмалями</t>
  </si>
  <si>
    <t>Установка гарнитуры туалетной: вешалок, подстаканников, поручней для ванн и т.д.</t>
  </si>
  <si>
    <t>Вешалки-крючки однорожковые (Прим.) В-К стальные с гальванопокрытием, размер 303х732 мм</t>
  </si>
  <si>
    <t>46,35</t>
  </si>
  <si>
    <t>0,0567</t>
  </si>
  <si>
    <t>11,71</t>
  </si>
  <si>
    <t>200</t>
  </si>
  <si>
    <t>Разборка покрытий кровель: из волнистых и полуволнистых хризотилцементных листов</t>
  </si>
  <si>
    <t>Демонтаж прогонов при шаге ферм до 12 м при высоте здания: до 25 м</t>
  </si>
  <si>
    <t>Демонтаж  опорных стоек для пролетов: до 24 м</t>
  </si>
  <si>
    <t>Разборка металлических лестничных решеток при весе одного метра решетки: до 60 кг</t>
  </si>
  <si>
    <t>Разборка горизонтальных поверхностей бетонных конструкций при помощи отбойных молотков, бетон марки: 150</t>
  </si>
  <si>
    <t>1,072</t>
  </si>
  <si>
    <t>1,628</t>
  </si>
  <si>
    <t>3,6</t>
  </si>
  <si>
    <t>Крыльца 2 шт (3 м*5 м, 1,5 м*2 м)</t>
  </si>
  <si>
    <t>Устройство основания под фундаменты: песчаного (150 мм)</t>
  </si>
  <si>
    <t>Устройство основания под фундаменты: щебеночного (150мм)</t>
  </si>
  <si>
    <t>Устройство бетонной подготовки (250мм)</t>
  </si>
  <si>
    <t>Профилированный настил окрашенный: С44-1000-0,5 (вес м2 -6,8кг)</t>
  </si>
  <si>
    <t>Подшивка потолков: сталью кровельной оцинкованной по дереву</t>
  </si>
  <si>
    <t>Профилированный настил окрашенный: С21-1000-0,5 (вес м2 5,4кг)</t>
  </si>
  <si>
    <t>2,97</t>
  </si>
  <si>
    <t>3,11</t>
  </si>
  <si>
    <t>4,59</t>
  </si>
  <si>
    <t>0,029</t>
  </si>
  <si>
    <t>0,02873</t>
  </si>
  <si>
    <t>19,8</t>
  </si>
  <si>
    <t>0,04</t>
  </si>
  <si>
    <t>1,4</t>
  </si>
  <si>
    <t>1,26</t>
  </si>
  <si>
    <t>0,13464</t>
  </si>
  <si>
    <t>4,86</t>
  </si>
  <si>
    <t>0,10206</t>
  </si>
  <si>
    <t>Водоснабжение, водоотведение, сантехника 1) Износ трубопроводов (полное расстройство трубопроводов и массовые повреждения приборов) составляет 65%</t>
  </si>
  <si>
    <t>Окраска поливинилацетатными водоэмульсионными составами улучшенная: по сборным конструкциям потолков, подготовленным под окраску</t>
  </si>
  <si>
    <t>Устройство стяжек керамзитобетонных (легкобетонных) толщиной 100 мм</t>
  </si>
  <si>
    <t>Монтаж витражей  спаренных из алюминиевого комбинированного профиля одинарной конструкции с двухкамерным стеклопакетом, неоткрываемые</t>
  </si>
  <si>
    <t>Шпатлевка по ГКЛ</t>
  </si>
  <si>
    <t>Сборка узла трубопровода  отопления из многослойного полипропилена, армированного стекловолокном, раструбная сварка, наружный диаметр 20 мм</t>
  </si>
  <si>
    <t>1  соединение</t>
  </si>
  <si>
    <t>Сборка узла трубопровода  отопления из многослойного полипропилена, армированного стекловолокном, раструбная сварка, наружный диаметр 25 мм</t>
  </si>
  <si>
    <t>Сборка узла трубопровода  отопления из многослойного полипропилена, армированного стекловолокном, раструбная сварка, наружный диаметр 50 мм</t>
  </si>
  <si>
    <t>Сборка узла трубопровода водоснабжения  из многослойного полипропилена, армированного стекловолокном, раструбная сварка, наружный диаметр: 20 мм</t>
  </si>
  <si>
    <t>Сборка узла трубопровода водоснабжения  из многослойного полипропилена, армированного стекловолокном, раструбная сварка, наружный диаметр: 25 мм</t>
  </si>
  <si>
    <t>Прокладка внутренних трубопроводов водоснабжения  из многослойных полипропиленовых труб, из заранее собранных узлов, наружным диаметром: 25 мм</t>
  </si>
  <si>
    <t>Прокладка внутренних трубопроводов водоснабжения  из многослойных полипропиленовых труб, из заранее собранных узлов, наружным диаметром: 20 мм</t>
  </si>
  <si>
    <t xml:space="preserve">Разработка грунта в отвал экскаваторами </t>
  </si>
  <si>
    <t>Разработка грунта вручную</t>
  </si>
  <si>
    <t>Засыпка траншей и котлованов с перемещением грунта до 5 м бульдозерами</t>
  </si>
  <si>
    <t>Уплотнение грунта пневматическими трамбовками</t>
  </si>
  <si>
    <t>Устройство выпусков канализации из блоков  трубопровода полиэтиленовый для систем водоотведения из труб высокой плотности, диаметр 110 мм, с гильзами</t>
  </si>
  <si>
    <t>Установка полиэтиленовых отводов, муфт</t>
  </si>
  <si>
    <t>Выпуск канализации  - 3 шт.</t>
  </si>
  <si>
    <t>шт.</t>
  </si>
  <si>
    <t xml:space="preserve">     Наружная канализация
1) Утечки в трубопроводе, застой в колодцах, отсутствие уклона.
2) Канализационные колодцы разрушены, не подлежат ремонту.
</t>
  </si>
  <si>
    <t>Демонтаж круглых сборных железобетонных канализационных колодцев диаметром: 1,5 м в сухих грунтах</t>
  </si>
  <si>
    <t>Разработка грунта в отвал экскаваторами "драглайн" или "обратная лопата" с ковшом вместимостью: 0,5 (0,5-0,63) м3, группа грунтов 1</t>
  </si>
  <si>
    <t>Засыпка траншей и котлованов с перемещением грунта до 5 м бульдозерами мощностью: 59 кВт (80 л.с.), группа грунтов 1</t>
  </si>
  <si>
    <t>Уплотнение грунта пневматическими трамбовками, группа грунтов: 1-2</t>
  </si>
  <si>
    <t xml:space="preserve">Колодцы 3 шт диаметром 1,5 м </t>
  </si>
  <si>
    <t>Устройство круглых сборных железобетонных канализационных колодцев диаметром: 1,5 м в сухих грунтах</t>
  </si>
  <si>
    <t>13,35</t>
  </si>
  <si>
    <t>Кольцо для смотровых колодцев водопроводных и канализационных сетей, внутренний диаметр 1500 мм, высота 0,89 м, расход арматуры 8 кг на 1 м, бетон B15 0,449 м3</t>
  </si>
  <si>
    <t>1,14</t>
  </si>
  <si>
    <t>Плита железобетонная покрытий, перекрытий и днищ</t>
  </si>
  <si>
    <t>Плиты перекрытия 1ПП15-1, бетон B15, объем 0,27 м3, расход арматуры 30 кг</t>
  </si>
  <si>
    <t>Ограждения лестничных проемов, лестничные марши, пожарные лестницы</t>
  </si>
  <si>
    <t>Люк чугунный легкий</t>
  </si>
  <si>
    <t>Пробивка в бетонных стенах и полах толщиной 100 мм отверстий площадью: свыше 20 см2 до 100 см2</t>
  </si>
  <si>
    <t>Муфта защитная полиэтиленовая для прохода труб сквозь стену, номинальный наружный диаметр 200 мм</t>
  </si>
  <si>
    <t>Заделка сальников при проходе труб через фундаменты или стены подвала диаметром: до 200 мм</t>
  </si>
  <si>
    <t>13</t>
  </si>
  <si>
    <t xml:space="preserve"> Тротуарные дорожки, площадки:
1) В асфальтовом покрытии по всему периметру имеются трещины, ямы провалы и выбоины, неплотное примыкание к бордюрному камню, местами полное разрушение до основания.
</t>
  </si>
  <si>
    <t>Разборка покрытий и оснований: асфальтобетонных с помощью молотков отбойных</t>
  </si>
  <si>
    <t>Разработка грунта с погрузкой на автомобили-самосвалы в траншеях экскаватором «обратная лопата» с ковшом вместимостью 0,5 (0,5-0,63) м3, группа грунтов: 1</t>
  </si>
  <si>
    <t>603,2</t>
  </si>
  <si>
    <t>Устройство тротуарных дорожек, площадок  (покрытие асфальтобетон толщиной 6 см, 1040 м2)</t>
  </si>
  <si>
    <t>Устройство подстилающих и выравнивающих слоев оснований: из песка (15 см)</t>
  </si>
  <si>
    <t>171,6</t>
  </si>
  <si>
    <t>Устройство оснований толщиной 10 см из щебня фракции 40-70 мм при укатке каменных материалов с пределом прочности на сжатие свыше 68,6 до 98,1 МПа (свыше 700 до 1000 кгс/см2): однослойных</t>
  </si>
  <si>
    <t>Устройство асфальтобетонных покрытий дорожек и тротуаров однослойных из литой мелкозернистой асфальтобетонной смеси толщиной 6 см</t>
  </si>
  <si>
    <t>149,76</t>
  </si>
  <si>
    <t>Смеси асфальтобетонные дорожные, аэродромные и асфальтобетон (горячие для плотного асфальтобетона мелко и крупнозернистые, песчаные), марка: II, тип Б</t>
  </si>
  <si>
    <t>0,09</t>
  </si>
  <si>
    <t>23,34</t>
  </si>
  <si>
    <t>460</t>
  </si>
  <si>
    <t>Камни бортовые БР 100.20.8, бетон В22,5 (М300), объем 0,016 м3</t>
  </si>
  <si>
    <t xml:space="preserve">Ограждение 
Разрушены более чем на 70% (сгнили столбы, частичное отсутствие деревянных штакетин)
</t>
  </si>
  <si>
    <t>Разборка деревянных заборов: штакетных</t>
  </si>
  <si>
    <t>Демонтаж  ворот распашных металлических</t>
  </si>
  <si>
    <t>ши</t>
  </si>
  <si>
    <t>Демонтаж  калиток</t>
  </si>
  <si>
    <t>15,22</t>
  </si>
  <si>
    <t>Установка металлических столбов высотой до 4 м: с погружением в бетонное основание</t>
  </si>
  <si>
    <t>Смеси бетонные тяжелого бетона (БСТ), крупность заполнителя 10 мм, класс В12,5 (М150)</t>
  </si>
  <si>
    <t>600</t>
  </si>
  <si>
    <t>Устройство заграждений из готовых металлических решетчатых панелей: высотой более 2 м</t>
  </si>
  <si>
    <t>Панели сварные, в комплекте со столбом и крепежом, покрытие цинк-порошковая эмаль, диаметр прутков горизонтальных 2х6 мм, вертикальных 5 мм, длина 250 см, размер ячейки 200х50 мм, высота 203 см</t>
  </si>
  <si>
    <t>0,291</t>
  </si>
  <si>
    <t>Устройство ворот распашных с установкой столбов: металлических</t>
  </si>
  <si>
    <t>Трубы стальные квадратные из стали марки ст1-3сп/пс размером: 160х160 мм, толщина стенки 5 мм</t>
  </si>
  <si>
    <t>Панели ворот сварные из стержней, диаметр 18 мм с шагом 82 мм S=1,74х1,90=3,31 м2, ПМ 8В</t>
  </si>
  <si>
    <t>Устройство калиток: без установки столбов при металлических оградах и оградах из панелей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</si>
</sst>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Arial"/>
      <family val="2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horizontal="left" vertical="top"/>
    </xf>
    <xf numFmtId="0" fontId="5" fillId="0" borderId="0"/>
    <xf numFmtId="0" fontId="5" fillId="0" borderId="0" applyProtection="0"/>
    <xf numFmtId="0" fontId="5" fillId="0" borderId="0"/>
  </cellStyleXfs>
  <cellXfs count="9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1" fillId="0" borderId="0" xfId="0" applyFont="1"/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top" wrapText="1"/>
    </xf>
    <xf numFmtId="0" fontId="6" fillId="0" borderId="4" xfId="0" applyNumberFormat="1" applyFont="1" applyFill="1" applyBorder="1" applyAlignment="1" applyProtection="1">
      <alignment horizontal="center" vertical="top" wrapText="1"/>
    </xf>
    <xf numFmtId="0" fontId="6" fillId="0" borderId="0" xfId="4" applyFont="1"/>
    <xf numFmtId="49" fontId="6" fillId="0" borderId="0" xfId="4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2" fontId="6" fillId="0" borderId="8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Alignment="1">
      <alignment vertical="top"/>
    </xf>
    <xf numFmtId="0" fontId="6" fillId="0" borderId="8" xfId="0" applyNumberFormat="1" applyFont="1" applyFill="1" applyBorder="1" applyAlignment="1" applyProtection="1">
      <alignment vertical="top" wrapText="1"/>
    </xf>
    <xf numFmtId="0" fontId="6" fillId="0" borderId="1" xfId="0" applyNumberFormat="1" applyFont="1" applyFill="1" applyBorder="1" applyAlignment="1" applyProtection="1">
      <alignment vertical="top" wrapText="1"/>
    </xf>
    <xf numFmtId="0" fontId="6" fillId="0" borderId="5" xfId="0" applyNumberFormat="1" applyFont="1" applyFill="1" applyBorder="1" applyAlignment="1" applyProtection="1">
      <alignment vertical="top" wrapText="1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center"/>
    </xf>
    <xf numFmtId="0" fontId="10" fillId="0" borderId="8" xfId="0" applyNumberFormat="1" applyFont="1" applyFill="1" applyBorder="1" applyAlignment="1" applyProtection="1">
      <alignment horizontal="left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6" fillId="0" borderId="3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5" xfId="0" applyNumberFormat="1" applyFont="1" applyFill="1" applyBorder="1" applyAlignment="1" applyProtection="1">
      <alignment horizontal="left" vertical="top" wrapText="1"/>
    </xf>
    <xf numFmtId="49" fontId="1" fillId="0" borderId="7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3" xfId="3" applyNumberFormat="1" applyFont="1" applyBorder="1" applyAlignment="1">
      <alignment horizontal="left" vertical="center" wrapText="1"/>
    </xf>
    <xf numFmtId="0" fontId="6" fillId="0" borderId="4" xfId="3" applyNumberFormat="1" applyFont="1" applyBorder="1" applyAlignment="1">
      <alignment horizontal="left" vertical="center" wrapText="1"/>
    </xf>
    <xf numFmtId="0" fontId="6" fillId="0" borderId="5" xfId="3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4" xfId="0" applyNumberFormat="1" applyFont="1" applyFill="1" applyBorder="1" applyAlignment="1" applyProtection="1">
      <alignment horizontal="left" vertical="top" wrapText="1"/>
    </xf>
    <xf numFmtId="0" fontId="11" fillId="0" borderId="5" xfId="0" applyNumberFormat="1" applyFont="1" applyFill="1" applyBorder="1" applyAlignment="1" applyProtection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8" xfId="0" applyNumberFormat="1" applyFont="1" applyFill="1" applyBorder="1" applyAlignment="1" applyProtection="1">
      <alignment horizontal="center" vertical="top" wrapText="1"/>
    </xf>
    <xf numFmtId="0" fontId="6" fillId="2" borderId="8" xfId="0" applyNumberFormat="1" applyFont="1" applyFill="1" applyBorder="1" applyAlignment="1" applyProtection="1">
      <alignment vertical="top" wrapText="1"/>
    </xf>
    <xf numFmtId="0" fontId="2" fillId="2" borderId="0" xfId="0" applyFont="1" applyFill="1"/>
    <xf numFmtId="49" fontId="2" fillId="2" borderId="6" xfId="0" applyNumberFormat="1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left" vertical="top" wrapText="1"/>
    </xf>
    <xf numFmtId="0" fontId="6" fillId="2" borderId="3" xfId="0" applyNumberFormat="1" applyFont="1" applyFill="1" applyBorder="1" applyAlignment="1" applyProtection="1">
      <alignment horizontal="left" vertical="top" wrapText="1"/>
    </xf>
    <xf numFmtId="0" fontId="6" fillId="2" borderId="4" xfId="0" applyNumberFormat="1" applyFont="1" applyFill="1" applyBorder="1" applyAlignment="1" applyProtection="1">
      <alignment horizontal="left" vertical="top" wrapText="1"/>
    </xf>
    <xf numFmtId="0" fontId="6" fillId="2" borderId="5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center" vertical="top" wrapText="1"/>
    </xf>
    <xf numFmtId="0" fontId="6" fillId="2" borderId="5" xfId="0" applyNumberFormat="1" applyFont="1" applyFill="1" applyBorder="1" applyAlignment="1" applyProtection="1">
      <alignment horizontal="center" vertical="top" wrapText="1"/>
    </xf>
    <xf numFmtId="0" fontId="6" fillId="2" borderId="5" xfId="0" applyNumberFormat="1" applyFont="1" applyFill="1" applyBorder="1" applyAlignment="1" applyProtection="1">
      <alignment vertical="top" wrapText="1"/>
    </xf>
    <xf numFmtId="49" fontId="2" fillId="2" borderId="7" xfId="0" applyNumberFormat="1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11" xfId="2"/>
    <cellStyle name="Обычный 2" xfId="4"/>
    <cellStyle name="Обычный 3" xfId="3"/>
    <cellStyle name="Хвос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8"/>
  <sheetViews>
    <sheetView showGridLines="0" tabSelected="1" topLeftCell="A392" zoomScale="80" zoomScaleNormal="80" zoomScaleSheetLayoutView="75" workbookViewId="0">
      <selection activeCell="C286" sqref="A286:XFD294"/>
    </sheetView>
  </sheetViews>
  <sheetFormatPr defaultColWidth="9.140625" defaultRowHeight="15.75" x14ac:dyDescent="0.2"/>
  <cols>
    <col min="1" max="1" width="5.42578125" style="2" customWidth="1"/>
    <col min="2" max="2" width="34.85546875" style="14" customWidth="1"/>
    <col min="3" max="3" width="13.28515625" style="15" customWidth="1"/>
    <col min="4" max="4" width="12.140625" style="16" customWidth="1"/>
    <col min="5" max="5" width="56.42578125" style="25" customWidth="1"/>
    <col min="6" max="16384" width="9.140625" style="1"/>
  </cols>
  <sheetData>
    <row r="1" spans="1:5" s="3" customFormat="1" x14ac:dyDescent="0.2">
      <c r="A1" s="4"/>
      <c r="B1" s="14"/>
      <c r="C1" s="15"/>
      <c r="D1" s="16"/>
      <c r="E1" s="25"/>
    </row>
    <row r="2" spans="1:5" s="3" customFormat="1" x14ac:dyDescent="0.2">
      <c r="A2" s="5"/>
      <c r="B2" s="14"/>
      <c r="C2" s="17"/>
      <c r="D2" s="16"/>
      <c r="E2" s="25"/>
    </row>
    <row r="3" spans="1:5" s="3" customFormat="1" ht="22.5" customHeight="1" x14ac:dyDescent="0.2">
      <c r="A3" s="61" t="s">
        <v>23</v>
      </c>
      <c r="B3" s="61"/>
      <c r="C3" s="61"/>
      <c r="D3" s="61"/>
      <c r="E3" s="61"/>
    </row>
    <row r="4" spans="1:5" ht="31.5" x14ac:dyDescent="0.2">
      <c r="A4" s="32" t="s">
        <v>0</v>
      </c>
      <c r="B4" s="33" t="s">
        <v>1</v>
      </c>
      <c r="C4" s="64" t="s">
        <v>3</v>
      </c>
      <c r="D4" s="65"/>
      <c r="E4" s="34" t="s">
        <v>2</v>
      </c>
    </row>
    <row r="5" spans="1:5" x14ac:dyDescent="0.2">
      <c r="A5" s="6">
        <v>1</v>
      </c>
      <c r="B5" s="31">
        <v>2</v>
      </c>
      <c r="C5" s="62">
        <v>3</v>
      </c>
      <c r="D5" s="63"/>
      <c r="E5" s="18">
        <v>4</v>
      </c>
    </row>
    <row r="6" spans="1:5" x14ac:dyDescent="0.2">
      <c r="A6" s="45" t="s">
        <v>5</v>
      </c>
      <c r="B6" s="41" t="s">
        <v>246</v>
      </c>
      <c r="C6" s="19" t="s">
        <v>4</v>
      </c>
      <c r="D6" s="20">
        <v>135.9</v>
      </c>
      <c r="E6" s="27" t="s">
        <v>24</v>
      </c>
    </row>
    <row r="7" spans="1:5" x14ac:dyDescent="0.2">
      <c r="A7" s="46"/>
      <c r="B7" s="42"/>
      <c r="C7" s="48" t="s">
        <v>245</v>
      </c>
      <c r="D7" s="49"/>
      <c r="E7" s="50"/>
    </row>
    <row r="8" spans="1:5" ht="47.25" x14ac:dyDescent="0.2">
      <c r="A8" s="46"/>
      <c r="B8" s="42"/>
      <c r="C8" s="19" t="s">
        <v>4</v>
      </c>
      <c r="D8" s="19">
        <v>1242</v>
      </c>
      <c r="E8" s="26" t="s">
        <v>247</v>
      </c>
    </row>
    <row r="9" spans="1:5" ht="31.5" x14ac:dyDescent="0.2">
      <c r="A9" s="46"/>
      <c r="B9" s="42"/>
      <c r="C9" s="19" t="s">
        <v>16</v>
      </c>
      <c r="D9" s="19" t="s">
        <v>250</v>
      </c>
      <c r="E9" s="26" t="s">
        <v>248</v>
      </c>
    </row>
    <row r="10" spans="1:5" x14ac:dyDescent="0.2">
      <c r="A10" s="46"/>
      <c r="B10" s="42"/>
      <c r="C10" s="19" t="s">
        <v>4</v>
      </c>
      <c r="D10" s="19">
        <v>135.9</v>
      </c>
      <c r="E10" s="26" t="s">
        <v>26</v>
      </c>
    </row>
    <row r="11" spans="1:5" ht="31.5" x14ac:dyDescent="0.2">
      <c r="A11" s="46"/>
      <c r="B11" s="42"/>
      <c r="C11" s="19" t="s">
        <v>8</v>
      </c>
      <c r="D11" s="19" t="s">
        <v>251</v>
      </c>
      <c r="E11" s="26" t="s">
        <v>249</v>
      </c>
    </row>
    <row r="12" spans="1:5" x14ac:dyDescent="0.2">
      <c r="A12" s="46"/>
      <c r="B12" s="42"/>
      <c r="C12" s="19" t="s">
        <v>4</v>
      </c>
      <c r="D12" s="19">
        <v>135.9</v>
      </c>
      <c r="E12" s="26" t="s">
        <v>27</v>
      </c>
    </row>
    <row r="13" spans="1:5" x14ac:dyDescent="0.2">
      <c r="A13" s="46"/>
      <c r="B13" s="42"/>
      <c r="C13" s="19" t="s">
        <v>9</v>
      </c>
      <c r="D13" s="19" t="s">
        <v>252</v>
      </c>
      <c r="E13" s="26" t="s">
        <v>28</v>
      </c>
    </row>
    <row r="14" spans="1:5" x14ac:dyDescent="0.2">
      <c r="A14" s="45" t="s">
        <v>10</v>
      </c>
      <c r="B14" s="41" t="s">
        <v>253</v>
      </c>
      <c r="C14" s="60" t="s">
        <v>254</v>
      </c>
      <c r="D14" s="60"/>
      <c r="E14" s="60"/>
    </row>
    <row r="15" spans="1:5" x14ac:dyDescent="0.2">
      <c r="A15" s="46"/>
      <c r="B15" s="58"/>
      <c r="C15" s="19" t="s">
        <v>8</v>
      </c>
      <c r="D15" s="19">
        <v>18.12</v>
      </c>
      <c r="E15" s="26" t="s">
        <v>29</v>
      </c>
    </row>
    <row r="16" spans="1:5" ht="31.5" x14ac:dyDescent="0.2">
      <c r="A16" s="46"/>
      <c r="B16" s="58"/>
      <c r="C16" s="19" t="s">
        <v>8</v>
      </c>
      <c r="D16" s="19">
        <v>63.42</v>
      </c>
      <c r="E16" s="26" t="s">
        <v>30</v>
      </c>
    </row>
    <row r="17" spans="1:5" ht="47.25" x14ac:dyDescent="0.2">
      <c r="A17" s="46"/>
      <c r="B17" s="58"/>
      <c r="C17" s="19" t="s">
        <v>9</v>
      </c>
      <c r="D17" s="19" t="s">
        <v>256</v>
      </c>
      <c r="E17" s="26" t="s">
        <v>255</v>
      </c>
    </row>
    <row r="18" spans="1:5" x14ac:dyDescent="0.2">
      <c r="A18" s="46"/>
      <c r="B18" s="58"/>
      <c r="C18" s="19" t="s">
        <v>7</v>
      </c>
      <c r="D18" s="19">
        <v>151</v>
      </c>
      <c r="E18" s="26" t="s">
        <v>241</v>
      </c>
    </row>
    <row r="19" spans="1:5" ht="31.5" x14ac:dyDescent="0.2">
      <c r="A19" s="46"/>
      <c r="B19" s="58"/>
      <c r="C19" s="19" t="s">
        <v>8</v>
      </c>
      <c r="D19" s="19">
        <v>27.18</v>
      </c>
      <c r="E19" s="26" t="s">
        <v>257</v>
      </c>
    </row>
    <row r="20" spans="1:5" ht="47.25" x14ac:dyDescent="0.2">
      <c r="A20" s="46"/>
      <c r="B20" s="58"/>
      <c r="C20" s="19" t="s">
        <v>8</v>
      </c>
      <c r="D20" s="19" t="s">
        <v>260</v>
      </c>
      <c r="E20" s="26" t="s">
        <v>31</v>
      </c>
    </row>
    <row r="21" spans="1:5" ht="31.5" x14ac:dyDescent="0.2">
      <c r="A21" s="46"/>
      <c r="B21" s="58"/>
      <c r="C21" s="19" t="s">
        <v>8</v>
      </c>
      <c r="D21" s="19">
        <v>27.18</v>
      </c>
      <c r="E21" s="26" t="s">
        <v>258</v>
      </c>
    </row>
    <row r="22" spans="1:5" ht="31.5" x14ac:dyDescent="0.2">
      <c r="A22" s="46"/>
      <c r="B22" s="58"/>
      <c r="C22" s="19" t="s">
        <v>8</v>
      </c>
      <c r="D22" s="19" t="s">
        <v>261</v>
      </c>
      <c r="E22" s="26" t="s">
        <v>32</v>
      </c>
    </row>
    <row r="23" spans="1:5" x14ac:dyDescent="0.2">
      <c r="A23" s="46"/>
      <c r="B23" s="58"/>
      <c r="C23" s="19" t="s">
        <v>8</v>
      </c>
      <c r="D23" s="19">
        <v>27.18</v>
      </c>
      <c r="E23" s="26" t="s">
        <v>259</v>
      </c>
    </row>
    <row r="24" spans="1:5" ht="31.5" x14ac:dyDescent="0.2">
      <c r="A24" s="46"/>
      <c r="B24" s="58"/>
      <c r="C24" s="19" t="s">
        <v>8</v>
      </c>
      <c r="D24" s="19" t="s">
        <v>262</v>
      </c>
      <c r="E24" s="26" t="s">
        <v>18</v>
      </c>
    </row>
    <row r="25" spans="1:5" x14ac:dyDescent="0.2">
      <c r="A25" s="46"/>
      <c r="B25" s="58"/>
      <c r="C25" s="19" t="s">
        <v>9</v>
      </c>
      <c r="D25" s="19" t="s">
        <v>263</v>
      </c>
      <c r="E25" s="26" t="s">
        <v>33</v>
      </c>
    </row>
    <row r="26" spans="1:5" ht="31.5" x14ac:dyDescent="0.2">
      <c r="A26" s="46"/>
      <c r="B26" s="58"/>
      <c r="C26" s="19" t="s">
        <v>9</v>
      </c>
      <c r="D26" s="19" t="s">
        <v>263</v>
      </c>
      <c r="E26" s="26" t="s">
        <v>19</v>
      </c>
    </row>
    <row r="27" spans="1:5" ht="31.5" x14ac:dyDescent="0.2">
      <c r="A27" s="46"/>
      <c r="B27" s="58"/>
      <c r="C27" s="19" t="s">
        <v>7</v>
      </c>
      <c r="D27" s="19">
        <v>151</v>
      </c>
      <c r="E27" s="26" t="s">
        <v>34</v>
      </c>
    </row>
    <row r="28" spans="1:5" ht="47.25" x14ac:dyDescent="0.2">
      <c r="A28" s="46"/>
      <c r="B28" s="58"/>
      <c r="C28" s="19" t="s">
        <v>8</v>
      </c>
      <c r="D28" s="19" t="s">
        <v>264</v>
      </c>
      <c r="E28" s="26" t="s">
        <v>35</v>
      </c>
    </row>
    <row r="29" spans="1:5" ht="47.25" x14ac:dyDescent="0.2">
      <c r="A29" s="46"/>
      <c r="B29" s="58"/>
      <c r="C29" s="19" t="s">
        <v>8</v>
      </c>
      <c r="D29" s="19" t="s">
        <v>265</v>
      </c>
      <c r="E29" s="26" t="s">
        <v>36</v>
      </c>
    </row>
    <row r="30" spans="1:5" ht="31.5" x14ac:dyDescent="0.2">
      <c r="A30" s="57"/>
      <c r="B30" s="59"/>
      <c r="C30" s="19" t="s">
        <v>6</v>
      </c>
      <c r="D30" s="19" t="s">
        <v>266</v>
      </c>
      <c r="E30" s="26" t="s">
        <v>37</v>
      </c>
    </row>
    <row r="31" spans="1:5" ht="31.5" x14ac:dyDescent="0.2">
      <c r="A31" s="45" t="s">
        <v>38</v>
      </c>
      <c r="B31" s="41" t="s">
        <v>267</v>
      </c>
      <c r="C31" s="19" t="s">
        <v>4</v>
      </c>
      <c r="D31" s="19">
        <v>70.14</v>
      </c>
      <c r="E31" s="26" t="s">
        <v>269</v>
      </c>
    </row>
    <row r="32" spans="1:5" x14ac:dyDescent="0.2">
      <c r="A32" s="46"/>
      <c r="B32" s="42"/>
      <c r="C32" s="48" t="s">
        <v>270</v>
      </c>
      <c r="D32" s="49"/>
      <c r="E32" s="50"/>
    </row>
    <row r="33" spans="1:5" ht="47.25" x14ac:dyDescent="0.2">
      <c r="A33" s="46"/>
      <c r="B33" s="42"/>
      <c r="C33" s="19" t="s">
        <v>4</v>
      </c>
      <c r="D33" s="19">
        <v>2.1</v>
      </c>
      <c r="E33" s="26" t="s">
        <v>271</v>
      </c>
    </row>
    <row r="34" spans="1:5" ht="31.5" x14ac:dyDescent="0.2">
      <c r="A34" s="46"/>
      <c r="B34" s="42"/>
      <c r="C34" s="19" t="s">
        <v>4</v>
      </c>
      <c r="D34" s="19" t="s">
        <v>275</v>
      </c>
      <c r="E34" s="26" t="s">
        <v>272</v>
      </c>
    </row>
    <row r="35" spans="1:5" ht="47.25" x14ac:dyDescent="0.2">
      <c r="A35" s="46"/>
      <c r="B35" s="42"/>
      <c r="C35" s="19" t="s">
        <v>4</v>
      </c>
      <c r="D35" s="19" t="s">
        <v>276</v>
      </c>
      <c r="E35" s="26" t="s">
        <v>439</v>
      </c>
    </row>
    <row r="36" spans="1:5" ht="31.5" x14ac:dyDescent="0.2">
      <c r="A36" s="46"/>
      <c r="B36" s="42"/>
      <c r="C36" s="19" t="s">
        <v>6</v>
      </c>
      <c r="D36" s="19" t="s">
        <v>5</v>
      </c>
      <c r="E36" s="26" t="s">
        <v>273</v>
      </c>
    </row>
    <row r="37" spans="1:5" ht="31.5" x14ac:dyDescent="0.2">
      <c r="A37" s="46"/>
      <c r="B37" s="42"/>
      <c r="C37" s="19" t="s">
        <v>6</v>
      </c>
      <c r="D37" s="19" t="s">
        <v>5</v>
      </c>
      <c r="E37" s="26" t="s">
        <v>274</v>
      </c>
    </row>
    <row r="38" spans="1:5" x14ac:dyDescent="0.2">
      <c r="A38" s="46"/>
      <c r="B38" s="42"/>
      <c r="C38" s="48" t="s">
        <v>277</v>
      </c>
      <c r="D38" s="49"/>
      <c r="E38" s="50"/>
    </row>
    <row r="39" spans="1:5" ht="31.5" x14ac:dyDescent="0.2">
      <c r="A39" s="46"/>
      <c r="B39" s="42"/>
      <c r="C39" s="19" t="s">
        <v>4</v>
      </c>
      <c r="D39" s="19" t="s">
        <v>278</v>
      </c>
      <c r="E39" s="26" t="s">
        <v>40</v>
      </c>
    </row>
    <row r="40" spans="1:5" ht="31.5" x14ac:dyDescent="0.2">
      <c r="A40" s="46"/>
      <c r="B40" s="42"/>
      <c r="C40" s="19" t="s">
        <v>6</v>
      </c>
      <c r="D40" s="19" t="s">
        <v>10</v>
      </c>
      <c r="E40" s="26" t="s">
        <v>41</v>
      </c>
    </row>
    <row r="41" spans="1:5" ht="31.5" x14ac:dyDescent="0.2">
      <c r="A41" s="46"/>
      <c r="B41" s="42"/>
      <c r="C41" s="19" t="s">
        <v>6</v>
      </c>
      <c r="D41" s="19">
        <v>2</v>
      </c>
      <c r="E41" s="26" t="s">
        <v>274</v>
      </c>
    </row>
    <row r="42" spans="1:5" x14ac:dyDescent="0.2">
      <c r="A42" s="46"/>
      <c r="B42" s="42"/>
      <c r="C42" s="48" t="s">
        <v>279</v>
      </c>
      <c r="D42" s="49"/>
      <c r="E42" s="50"/>
    </row>
    <row r="43" spans="1:5" ht="47.25" x14ac:dyDescent="0.2">
      <c r="A43" s="46"/>
      <c r="B43" s="42"/>
      <c r="C43" s="19" t="s">
        <v>4</v>
      </c>
      <c r="D43" s="19">
        <v>70.17</v>
      </c>
      <c r="E43" s="26" t="s">
        <v>42</v>
      </c>
    </row>
    <row r="44" spans="1:5" ht="47.25" x14ac:dyDescent="0.2">
      <c r="A44" s="46"/>
      <c r="B44" s="42"/>
      <c r="C44" s="19" t="s">
        <v>4</v>
      </c>
      <c r="D44" s="19" t="s">
        <v>282</v>
      </c>
      <c r="E44" s="26" t="s">
        <v>280</v>
      </c>
    </row>
    <row r="45" spans="1:5" ht="78.75" x14ac:dyDescent="0.2">
      <c r="A45" s="46"/>
      <c r="B45" s="42"/>
      <c r="C45" s="19" t="s">
        <v>4</v>
      </c>
      <c r="D45" s="19" t="s">
        <v>283</v>
      </c>
      <c r="E45" s="26" t="s">
        <v>281</v>
      </c>
    </row>
    <row r="46" spans="1:5" ht="31.5" x14ac:dyDescent="0.2">
      <c r="A46" s="46"/>
      <c r="B46" s="42"/>
      <c r="C46" s="19" t="s">
        <v>7</v>
      </c>
      <c r="D46" s="19" t="s">
        <v>284</v>
      </c>
      <c r="E46" s="26" t="s">
        <v>43</v>
      </c>
    </row>
    <row r="47" spans="1:5" ht="47.25" x14ac:dyDescent="0.2">
      <c r="A47" s="46"/>
      <c r="B47" s="42"/>
      <c r="C47" s="19" t="s">
        <v>12</v>
      </c>
      <c r="D47" s="19" t="s">
        <v>11</v>
      </c>
      <c r="E47" s="26" t="s">
        <v>44</v>
      </c>
    </row>
    <row r="48" spans="1:5" ht="47.25" x14ac:dyDescent="0.2">
      <c r="A48" s="46"/>
      <c r="B48" s="42"/>
      <c r="C48" s="19" t="s">
        <v>12</v>
      </c>
      <c r="D48" s="19" t="s">
        <v>285</v>
      </c>
      <c r="E48" s="26" t="s">
        <v>45</v>
      </c>
    </row>
    <row r="49" spans="1:5" ht="31.5" x14ac:dyDescent="0.2">
      <c r="A49" s="46"/>
      <c r="B49" s="42"/>
      <c r="C49" s="19" t="s">
        <v>12</v>
      </c>
      <c r="D49" s="19" t="s">
        <v>286</v>
      </c>
      <c r="E49" s="26" t="s">
        <v>46</v>
      </c>
    </row>
    <row r="50" spans="1:5" x14ac:dyDescent="0.2">
      <c r="A50" s="46"/>
      <c r="B50" s="42"/>
      <c r="C50" s="48" t="s">
        <v>287</v>
      </c>
      <c r="D50" s="49"/>
      <c r="E50" s="50"/>
    </row>
    <row r="51" spans="1:5" ht="47.25" x14ac:dyDescent="0.2">
      <c r="A51" s="46"/>
      <c r="B51" s="42"/>
      <c r="C51" s="19" t="s">
        <v>8</v>
      </c>
      <c r="D51" s="19" t="s">
        <v>288</v>
      </c>
      <c r="E51" s="26" t="s">
        <v>47</v>
      </c>
    </row>
    <row r="52" spans="1:5" ht="31.5" x14ac:dyDescent="0.2">
      <c r="A52" s="46"/>
      <c r="B52" s="42"/>
      <c r="C52" s="19" t="s">
        <v>289</v>
      </c>
      <c r="D52" s="19">
        <f>0.92*1000</f>
        <v>920</v>
      </c>
      <c r="E52" s="26" t="s">
        <v>48</v>
      </c>
    </row>
    <row r="53" spans="1:5" ht="47.25" x14ac:dyDescent="0.2">
      <c r="A53" s="46"/>
      <c r="B53" s="42"/>
      <c r="C53" s="19" t="s">
        <v>4</v>
      </c>
      <c r="D53" s="19">
        <v>7</v>
      </c>
      <c r="E53" s="26" t="s">
        <v>49</v>
      </c>
    </row>
    <row r="54" spans="1:5" ht="47.25" x14ac:dyDescent="0.2">
      <c r="A54" s="46"/>
      <c r="B54" s="42"/>
      <c r="C54" s="19" t="s">
        <v>16</v>
      </c>
      <c r="D54" s="19" t="s">
        <v>290</v>
      </c>
      <c r="E54" s="26" t="s">
        <v>50</v>
      </c>
    </row>
    <row r="55" spans="1:5" ht="31.5" x14ac:dyDescent="0.2">
      <c r="A55" s="46"/>
      <c r="B55" s="42"/>
      <c r="C55" s="19" t="s">
        <v>16</v>
      </c>
      <c r="D55" s="19" t="s">
        <v>275</v>
      </c>
      <c r="E55" s="26" t="s">
        <v>51</v>
      </c>
    </row>
    <row r="56" spans="1:5" ht="31.5" x14ac:dyDescent="0.2">
      <c r="A56" s="46"/>
      <c r="B56" s="42"/>
      <c r="C56" s="19" t="s">
        <v>4</v>
      </c>
      <c r="D56" s="19">
        <v>7</v>
      </c>
      <c r="E56" s="26" t="s">
        <v>52</v>
      </c>
    </row>
    <row r="57" spans="1:5" ht="31.5" x14ac:dyDescent="0.2">
      <c r="A57" s="46"/>
      <c r="B57" s="42"/>
      <c r="C57" s="19" t="s">
        <v>16</v>
      </c>
      <c r="D57" s="19">
        <f>0.00441*1000</f>
        <v>4.41</v>
      </c>
      <c r="E57" s="26" t="s">
        <v>53</v>
      </c>
    </row>
    <row r="58" spans="1:5" x14ac:dyDescent="0.2">
      <c r="A58" s="45" t="s">
        <v>13</v>
      </c>
      <c r="B58" s="41" t="s">
        <v>291</v>
      </c>
      <c r="C58" s="54" t="s">
        <v>292</v>
      </c>
      <c r="D58" s="55"/>
      <c r="E58" s="56"/>
    </row>
    <row r="59" spans="1:5" ht="31.5" x14ac:dyDescent="0.2">
      <c r="A59" s="46"/>
      <c r="B59" s="42"/>
      <c r="C59" s="19" t="s">
        <v>7</v>
      </c>
      <c r="D59" s="19">
        <v>42</v>
      </c>
      <c r="E59" s="26" t="s">
        <v>293</v>
      </c>
    </row>
    <row r="60" spans="1:5" ht="47.25" x14ac:dyDescent="0.2">
      <c r="A60" s="46"/>
      <c r="B60" s="42"/>
      <c r="C60" s="19" t="s">
        <v>4</v>
      </c>
      <c r="D60" s="19">
        <v>60</v>
      </c>
      <c r="E60" s="26" t="s">
        <v>294</v>
      </c>
    </row>
    <row r="61" spans="1:5" ht="63" x14ac:dyDescent="0.2">
      <c r="A61" s="46"/>
      <c r="B61" s="42"/>
      <c r="C61" s="19" t="s">
        <v>4</v>
      </c>
      <c r="D61" s="19">
        <v>64</v>
      </c>
      <c r="E61" s="26" t="s">
        <v>295</v>
      </c>
    </row>
    <row r="62" spans="1:5" x14ac:dyDescent="0.2">
      <c r="A62" s="46"/>
      <c r="B62" s="42"/>
      <c r="C62" s="19" t="s">
        <v>8</v>
      </c>
      <c r="D62" s="19" t="s">
        <v>298</v>
      </c>
      <c r="E62" s="26" t="s">
        <v>296</v>
      </c>
    </row>
    <row r="63" spans="1:5" ht="31.5" x14ac:dyDescent="0.2">
      <c r="A63" s="46"/>
      <c r="B63" s="42"/>
      <c r="C63" s="19" t="s">
        <v>6</v>
      </c>
      <c r="D63" s="19">
        <v>1085</v>
      </c>
      <c r="E63" s="26" t="s">
        <v>297</v>
      </c>
    </row>
    <row r="64" spans="1:5" ht="47.25" x14ac:dyDescent="0.2">
      <c r="A64" s="46"/>
      <c r="B64" s="42"/>
      <c r="C64" s="19" t="s">
        <v>4</v>
      </c>
      <c r="D64" s="19">
        <v>880</v>
      </c>
      <c r="E64" s="26" t="s">
        <v>299</v>
      </c>
    </row>
    <row r="65" spans="1:5" x14ac:dyDescent="0.2">
      <c r="A65" s="46"/>
      <c r="B65" s="42"/>
      <c r="C65" s="19" t="s">
        <v>8</v>
      </c>
      <c r="D65" s="19" t="s">
        <v>307</v>
      </c>
      <c r="E65" s="26" t="s">
        <v>300</v>
      </c>
    </row>
    <row r="66" spans="1:5" ht="31.5" x14ac:dyDescent="0.2">
      <c r="A66" s="46"/>
      <c r="B66" s="42"/>
      <c r="C66" s="19" t="s">
        <v>8</v>
      </c>
      <c r="D66" s="19" t="s">
        <v>308</v>
      </c>
      <c r="E66" s="26" t="s">
        <v>301</v>
      </c>
    </row>
    <row r="67" spans="1:5" x14ac:dyDescent="0.2">
      <c r="A67" s="46"/>
      <c r="B67" s="42"/>
      <c r="C67" s="19" t="s">
        <v>6</v>
      </c>
      <c r="D67" s="19">
        <f>880*6</f>
        <v>5280</v>
      </c>
      <c r="E67" s="26" t="s">
        <v>302</v>
      </c>
    </row>
    <row r="68" spans="1:5" ht="63" x14ac:dyDescent="0.2">
      <c r="A68" s="46"/>
      <c r="B68" s="42"/>
      <c r="C68" s="19" t="s">
        <v>4</v>
      </c>
      <c r="D68" s="19">
        <v>880</v>
      </c>
      <c r="E68" s="26" t="s">
        <v>303</v>
      </c>
    </row>
    <row r="69" spans="1:5" ht="31.5" x14ac:dyDescent="0.2">
      <c r="A69" s="46"/>
      <c r="B69" s="42"/>
      <c r="C69" s="19" t="s">
        <v>4</v>
      </c>
      <c r="D69" s="19">
        <v>994.4</v>
      </c>
      <c r="E69" s="26" t="s">
        <v>304</v>
      </c>
    </row>
    <row r="70" spans="1:5" ht="47.25" x14ac:dyDescent="0.2">
      <c r="A70" s="46"/>
      <c r="B70" s="42"/>
      <c r="C70" s="19" t="s">
        <v>4</v>
      </c>
      <c r="D70" s="19" t="s">
        <v>309</v>
      </c>
      <c r="E70" s="26" t="s">
        <v>305</v>
      </c>
    </row>
    <row r="71" spans="1:5" ht="78.75" x14ac:dyDescent="0.2">
      <c r="A71" s="46"/>
      <c r="B71" s="42"/>
      <c r="C71" s="19" t="s">
        <v>4</v>
      </c>
      <c r="D71" s="19" t="s">
        <v>310</v>
      </c>
      <c r="E71" s="26" t="s">
        <v>39</v>
      </c>
    </row>
    <row r="72" spans="1:5" ht="63" x14ac:dyDescent="0.2">
      <c r="A72" s="46"/>
      <c r="B72" s="42"/>
      <c r="C72" s="19" t="s">
        <v>4</v>
      </c>
      <c r="D72" s="19" t="s">
        <v>311</v>
      </c>
      <c r="E72" s="26" t="s">
        <v>306</v>
      </c>
    </row>
    <row r="73" spans="1:5" x14ac:dyDescent="0.2">
      <c r="A73" s="46"/>
      <c r="B73" s="42"/>
      <c r="C73" s="48" t="s">
        <v>322</v>
      </c>
      <c r="D73" s="49"/>
      <c r="E73" s="50"/>
    </row>
    <row r="74" spans="1:5" ht="31.5" x14ac:dyDescent="0.2">
      <c r="A74" s="46"/>
      <c r="B74" s="42"/>
      <c r="C74" s="19" t="s">
        <v>4</v>
      </c>
      <c r="D74" s="19">
        <v>2392</v>
      </c>
      <c r="E74" s="26" t="s">
        <v>54</v>
      </c>
    </row>
    <row r="75" spans="1:5" ht="31.5" x14ac:dyDescent="0.2">
      <c r="A75" s="46"/>
      <c r="B75" s="42"/>
      <c r="C75" s="19" t="s">
        <v>4</v>
      </c>
      <c r="D75" s="19">
        <v>2392</v>
      </c>
      <c r="E75" s="26" t="s">
        <v>55</v>
      </c>
    </row>
    <row r="76" spans="1:5" ht="31.5" x14ac:dyDescent="0.2">
      <c r="A76" s="46"/>
      <c r="B76" s="42"/>
      <c r="C76" s="19" t="s">
        <v>16</v>
      </c>
      <c r="D76" s="19" t="s">
        <v>313</v>
      </c>
      <c r="E76" s="26" t="s">
        <v>51</v>
      </c>
    </row>
    <row r="77" spans="1:5" ht="47.25" x14ac:dyDescent="0.2">
      <c r="A77" s="46"/>
      <c r="B77" s="42"/>
      <c r="C77" s="19" t="s">
        <v>4</v>
      </c>
      <c r="D77" s="19">
        <v>2392</v>
      </c>
      <c r="E77" s="26" t="s">
        <v>56</v>
      </c>
    </row>
    <row r="78" spans="1:5" ht="31.5" x14ac:dyDescent="0.2">
      <c r="A78" s="46"/>
      <c r="B78" s="42"/>
      <c r="C78" s="19" t="s">
        <v>4</v>
      </c>
      <c r="D78" s="19">
        <v>2100</v>
      </c>
      <c r="E78" s="26" t="s">
        <v>57</v>
      </c>
    </row>
    <row r="79" spans="1:5" ht="31.5" x14ac:dyDescent="0.2">
      <c r="A79" s="46"/>
      <c r="B79" s="42"/>
      <c r="C79" s="19" t="s">
        <v>9</v>
      </c>
      <c r="D79" s="19" t="s">
        <v>314</v>
      </c>
      <c r="E79" s="26" t="s">
        <v>53</v>
      </c>
    </row>
    <row r="80" spans="1:5" ht="63" x14ac:dyDescent="0.2">
      <c r="A80" s="46"/>
      <c r="B80" s="42"/>
      <c r="C80" s="19" t="s">
        <v>4</v>
      </c>
      <c r="D80" s="19">
        <v>292</v>
      </c>
      <c r="E80" s="26" t="s">
        <v>58</v>
      </c>
    </row>
    <row r="81" spans="1:5" ht="31.5" x14ac:dyDescent="0.2">
      <c r="A81" s="46"/>
      <c r="B81" s="42"/>
      <c r="C81" s="19" t="s">
        <v>9</v>
      </c>
      <c r="D81" s="19" t="s">
        <v>315</v>
      </c>
      <c r="E81" s="26" t="s">
        <v>59</v>
      </c>
    </row>
    <row r="82" spans="1:5" ht="47.25" x14ac:dyDescent="0.2">
      <c r="A82" s="46"/>
      <c r="B82" s="42"/>
      <c r="C82" s="19" t="s">
        <v>4</v>
      </c>
      <c r="D82" s="19" t="s">
        <v>316</v>
      </c>
      <c r="E82" s="26" t="s">
        <v>60</v>
      </c>
    </row>
    <row r="83" spans="1:5" x14ac:dyDescent="0.2">
      <c r="A83" s="46"/>
      <c r="B83" s="42"/>
      <c r="C83" s="19" t="s">
        <v>9</v>
      </c>
      <c r="D83" s="19" t="s">
        <v>317</v>
      </c>
      <c r="E83" s="26" t="s">
        <v>61</v>
      </c>
    </row>
    <row r="84" spans="1:5" ht="63" x14ac:dyDescent="0.2">
      <c r="A84" s="46"/>
      <c r="B84" s="42"/>
      <c r="C84" s="19" t="s">
        <v>4</v>
      </c>
      <c r="D84" s="19">
        <v>84</v>
      </c>
      <c r="E84" s="26" t="s">
        <v>62</v>
      </c>
    </row>
    <row r="85" spans="1:5" ht="31.5" x14ac:dyDescent="0.2">
      <c r="A85" s="46"/>
      <c r="B85" s="42"/>
      <c r="C85" s="19" t="s">
        <v>8</v>
      </c>
      <c r="D85" s="19" t="s">
        <v>318</v>
      </c>
      <c r="E85" s="26" t="s">
        <v>312</v>
      </c>
    </row>
    <row r="86" spans="1:5" x14ac:dyDescent="0.2">
      <c r="A86" s="46"/>
      <c r="B86" s="42"/>
      <c r="C86" s="19" t="s">
        <v>4</v>
      </c>
      <c r="D86" s="19" t="s">
        <v>319</v>
      </c>
      <c r="E86" s="26" t="s">
        <v>63</v>
      </c>
    </row>
    <row r="87" spans="1:5" ht="63" x14ac:dyDescent="0.2">
      <c r="A87" s="46"/>
      <c r="B87" s="42"/>
      <c r="C87" s="19" t="s">
        <v>4</v>
      </c>
      <c r="D87" s="19">
        <v>84</v>
      </c>
      <c r="E87" s="26" t="s">
        <v>64</v>
      </c>
    </row>
    <row r="88" spans="1:5" ht="31.5" x14ac:dyDescent="0.2">
      <c r="A88" s="46"/>
      <c r="B88" s="42"/>
      <c r="C88" s="19" t="s">
        <v>9</v>
      </c>
      <c r="D88" s="19" t="s">
        <v>320</v>
      </c>
      <c r="E88" s="26" t="s">
        <v>59</v>
      </c>
    </row>
    <row r="89" spans="1:5" ht="47.25" x14ac:dyDescent="0.2">
      <c r="A89" s="46"/>
      <c r="B89" s="42"/>
      <c r="C89" s="19" t="s">
        <v>4</v>
      </c>
      <c r="D89" s="19" t="s">
        <v>196</v>
      </c>
      <c r="E89" s="26" t="s">
        <v>60</v>
      </c>
    </row>
    <row r="90" spans="1:5" x14ac:dyDescent="0.2">
      <c r="A90" s="46"/>
      <c r="B90" s="42"/>
      <c r="C90" s="19" t="s">
        <v>9</v>
      </c>
      <c r="D90" s="19" t="s">
        <v>321</v>
      </c>
      <c r="E90" s="26" t="s">
        <v>61</v>
      </c>
    </row>
    <row r="91" spans="1:5" x14ac:dyDescent="0.2">
      <c r="A91" s="38" t="s">
        <v>65</v>
      </c>
      <c r="B91" s="47" t="s">
        <v>323</v>
      </c>
      <c r="C91" s="7" t="s">
        <v>4</v>
      </c>
      <c r="D91" s="9">
        <v>490</v>
      </c>
      <c r="E91" s="30" t="s">
        <v>268</v>
      </c>
    </row>
    <row r="92" spans="1:5" ht="31.5" x14ac:dyDescent="0.2">
      <c r="A92" s="39"/>
      <c r="B92" s="47"/>
      <c r="C92" s="19" t="s">
        <v>4</v>
      </c>
      <c r="D92" s="19">
        <v>490</v>
      </c>
      <c r="E92" s="26" t="s">
        <v>66</v>
      </c>
    </row>
    <row r="93" spans="1:5" ht="31.5" x14ac:dyDescent="0.2">
      <c r="A93" s="39"/>
      <c r="B93" s="47"/>
      <c r="C93" s="19" t="s">
        <v>4</v>
      </c>
      <c r="D93" s="19">
        <v>490</v>
      </c>
      <c r="E93" s="26" t="s">
        <v>324</v>
      </c>
    </row>
    <row r="94" spans="1:5" x14ac:dyDescent="0.2">
      <c r="A94" s="39"/>
      <c r="B94" s="47"/>
      <c r="C94" s="19" t="s">
        <v>4</v>
      </c>
      <c r="D94" s="19" t="s">
        <v>326</v>
      </c>
      <c r="E94" s="26" t="s">
        <v>63</v>
      </c>
    </row>
    <row r="95" spans="1:5" ht="31.5" x14ac:dyDescent="0.2">
      <c r="A95" s="39"/>
      <c r="B95" s="47"/>
      <c r="C95" s="19" t="s">
        <v>6</v>
      </c>
      <c r="D95" s="19">
        <v>397</v>
      </c>
      <c r="E95" s="26" t="s">
        <v>325</v>
      </c>
    </row>
    <row r="96" spans="1:5" x14ac:dyDescent="0.2">
      <c r="A96" s="39"/>
      <c r="B96" s="47"/>
      <c r="C96" s="19" t="s">
        <v>4</v>
      </c>
      <c r="D96" s="19">
        <v>490</v>
      </c>
      <c r="E96" s="26" t="s">
        <v>440</v>
      </c>
    </row>
    <row r="97" spans="1:5" ht="47.25" x14ac:dyDescent="0.2">
      <c r="A97" s="39"/>
      <c r="B97" s="47"/>
      <c r="C97" s="19" t="s">
        <v>4</v>
      </c>
      <c r="D97" s="19">
        <v>490</v>
      </c>
      <c r="E97" s="26" t="s">
        <v>437</v>
      </c>
    </row>
    <row r="98" spans="1:5" ht="31.5" x14ac:dyDescent="0.2">
      <c r="A98" s="39"/>
      <c r="B98" s="47"/>
      <c r="C98" s="19" t="s">
        <v>9</v>
      </c>
      <c r="D98" s="19" t="s">
        <v>327</v>
      </c>
      <c r="E98" s="26" t="s">
        <v>53</v>
      </c>
    </row>
    <row r="99" spans="1:5" x14ac:dyDescent="0.2">
      <c r="A99" s="38" t="s">
        <v>11</v>
      </c>
      <c r="B99" s="47" t="s">
        <v>67</v>
      </c>
      <c r="C99" s="19" t="s">
        <v>4</v>
      </c>
      <c r="D99" s="19">
        <v>247.4</v>
      </c>
      <c r="E99" s="26" t="s">
        <v>68</v>
      </c>
    </row>
    <row r="100" spans="1:5" x14ac:dyDescent="0.2">
      <c r="A100" s="39"/>
      <c r="B100" s="47"/>
      <c r="C100" s="19" t="s">
        <v>8</v>
      </c>
      <c r="D100" s="19">
        <v>247.4</v>
      </c>
      <c r="E100" s="26" t="s">
        <v>69</v>
      </c>
    </row>
    <row r="101" spans="1:5" ht="31.5" x14ac:dyDescent="0.2">
      <c r="A101" s="39"/>
      <c r="B101" s="47"/>
      <c r="C101" s="19" t="s">
        <v>7</v>
      </c>
      <c r="D101" s="19">
        <v>154</v>
      </c>
      <c r="E101" s="26" t="s">
        <v>70</v>
      </c>
    </row>
    <row r="102" spans="1:5" ht="31.5" x14ac:dyDescent="0.2">
      <c r="A102" s="39"/>
      <c r="B102" s="47"/>
      <c r="C102" s="19" t="s">
        <v>7</v>
      </c>
      <c r="D102" s="19">
        <v>424</v>
      </c>
      <c r="E102" s="26" t="s">
        <v>74</v>
      </c>
    </row>
    <row r="103" spans="1:5" x14ac:dyDescent="0.2">
      <c r="A103" s="39"/>
      <c r="B103" s="47"/>
      <c r="C103" s="19" t="s">
        <v>4</v>
      </c>
      <c r="D103" s="19">
        <v>729.61</v>
      </c>
      <c r="E103" s="26" t="s">
        <v>328</v>
      </c>
    </row>
    <row r="104" spans="1:5" ht="31.5" x14ac:dyDescent="0.2">
      <c r="A104" s="39"/>
      <c r="B104" s="47"/>
      <c r="C104" s="19" t="s">
        <v>4</v>
      </c>
      <c r="D104" s="19">
        <v>729.61</v>
      </c>
      <c r="E104" s="26" t="s">
        <v>329</v>
      </c>
    </row>
    <row r="105" spans="1:5" x14ac:dyDescent="0.2">
      <c r="A105" s="39"/>
      <c r="B105" s="47"/>
      <c r="C105" s="19" t="s">
        <v>4</v>
      </c>
      <c r="D105" s="19">
        <v>729.61</v>
      </c>
      <c r="E105" s="26" t="s">
        <v>71</v>
      </c>
    </row>
    <row r="106" spans="1:5" ht="31.5" x14ac:dyDescent="0.2">
      <c r="A106" s="39"/>
      <c r="B106" s="47"/>
      <c r="C106" s="19" t="s">
        <v>4</v>
      </c>
      <c r="D106" s="19">
        <v>729.61</v>
      </c>
      <c r="E106" s="26" t="s">
        <v>72</v>
      </c>
    </row>
    <row r="107" spans="1:5" ht="31.5" x14ac:dyDescent="0.2">
      <c r="A107" s="39"/>
      <c r="B107" s="47"/>
      <c r="C107" s="19" t="s">
        <v>4</v>
      </c>
      <c r="D107" s="19">
        <v>729.61</v>
      </c>
      <c r="E107" s="26" t="s">
        <v>73</v>
      </c>
    </row>
    <row r="108" spans="1:5" x14ac:dyDescent="0.2">
      <c r="A108" s="39"/>
      <c r="B108" s="47"/>
      <c r="C108" s="48" t="s">
        <v>330</v>
      </c>
      <c r="D108" s="49"/>
      <c r="E108" s="50"/>
    </row>
    <row r="109" spans="1:5" ht="31.5" x14ac:dyDescent="0.2">
      <c r="A109" s="39"/>
      <c r="B109" s="47"/>
      <c r="C109" s="19" t="s">
        <v>4</v>
      </c>
      <c r="D109" s="19">
        <v>247.4</v>
      </c>
      <c r="E109" s="26" t="s">
        <v>438</v>
      </c>
    </row>
    <row r="110" spans="1:5" ht="47.25" x14ac:dyDescent="0.2">
      <c r="A110" s="39"/>
      <c r="B110" s="47"/>
      <c r="C110" s="19" t="s">
        <v>8</v>
      </c>
      <c r="D110" s="19" t="s">
        <v>331</v>
      </c>
      <c r="E110" s="26" t="s">
        <v>75</v>
      </c>
    </row>
    <row r="111" spans="1:5" x14ac:dyDescent="0.2">
      <c r="A111" s="39"/>
      <c r="B111" s="47"/>
      <c r="C111" s="19" t="s">
        <v>9</v>
      </c>
      <c r="D111" s="19" t="s">
        <v>332</v>
      </c>
      <c r="E111" s="26" t="s">
        <v>33</v>
      </c>
    </row>
    <row r="112" spans="1:5" ht="47.25" x14ac:dyDescent="0.2">
      <c r="A112" s="39"/>
      <c r="B112" s="47"/>
      <c r="C112" s="19" t="s">
        <v>9</v>
      </c>
      <c r="D112" s="19" t="s">
        <v>332</v>
      </c>
      <c r="E112" s="26" t="s">
        <v>76</v>
      </c>
    </row>
    <row r="113" spans="1:5" x14ac:dyDescent="0.2">
      <c r="A113" s="39"/>
      <c r="B113" s="47"/>
      <c r="C113" s="19" t="s">
        <v>4</v>
      </c>
      <c r="D113" s="19">
        <v>247.4</v>
      </c>
      <c r="E113" s="26" t="s">
        <v>77</v>
      </c>
    </row>
    <row r="114" spans="1:5" ht="31.5" x14ac:dyDescent="0.2">
      <c r="A114" s="39"/>
      <c r="B114" s="47"/>
      <c r="C114" s="19" t="s">
        <v>8</v>
      </c>
      <c r="D114" s="19">
        <f>7.57+17.66</f>
        <v>25.23</v>
      </c>
      <c r="E114" s="26" t="s">
        <v>78</v>
      </c>
    </row>
    <row r="115" spans="1:5" x14ac:dyDescent="0.2">
      <c r="A115" s="39"/>
      <c r="B115" s="47"/>
      <c r="C115" s="51" t="s">
        <v>333</v>
      </c>
      <c r="D115" s="52"/>
      <c r="E115" s="53"/>
    </row>
    <row r="116" spans="1:5" ht="47.25" x14ac:dyDescent="0.2">
      <c r="A116" s="39"/>
      <c r="B116" s="47"/>
      <c r="C116" s="19" t="s">
        <v>4</v>
      </c>
      <c r="D116" s="19">
        <v>247.4</v>
      </c>
      <c r="E116" s="26" t="s">
        <v>79</v>
      </c>
    </row>
    <row r="117" spans="1:5" x14ac:dyDescent="0.2">
      <c r="A117" s="39"/>
      <c r="B117" s="47"/>
      <c r="C117" s="19" t="s">
        <v>9</v>
      </c>
      <c r="D117" s="19" t="s">
        <v>334</v>
      </c>
      <c r="E117" s="26" t="s">
        <v>61</v>
      </c>
    </row>
    <row r="118" spans="1:5" ht="31.5" x14ac:dyDescent="0.2">
      <c r="A118" s="39"/>
      <c r="B118" s="47"/>
      <c r="C118" s="19" t="s">
        <v>9</v>
      </c>
      <c r="D118" s="19" t="s">
        <v>335</v>
      </c>
      <c r="E118" s="26" t="s">
        <v>59</v>
      </c>
    </row>
    <row r="119" spans="1:5" x14ac:dyDescent="0.2">
      <c r="A119" s="39"/>
      <c r="B119" s="47"/>
      <c r="C119" s="19" t="s">
        <v>7</v>
      </c>
      <c r="D119" s="19">
        <v>154</v>
      </c>
      <c r="E119" s="26" t="s">
        <v>80</v>
      </c>
    </row>
    <row r="120" spans="1:5" ht="31.5" x14ac:dyDescent="0.2">
      <c r="A120" s="39"/>
      <c r="B120" s="47"/>
      <c r="C120" s="19" t="s">
        <v>7</v>
      </c>
      <c r="D120" s="19" t="s">
        <v>336</v>
      </c>
      <c r="E120" s="26" t="s">
        <v>81</v>
      </c>
    </row>
    <row r="121" spans="1:5" ht="31.5" x14ac:dyDescent="0.2">
      <c r="A121" s="39"/>
      <c r="B121" s="47"/>
      <c r="C121" s="19" t="s">
        <v>16</v>
      </c>
      <c r="D121" s="19">
        <f>0.07777*1000</f>
        <v>77.77000000000001</v>
      </c>
      <c r="E121" s="26" t="s">
        <v>59</v>
      </c>
    </row>
    <row r="122" spans="1:5" x14ac:dyDescent="0.2">
      <c r="A122" s="39"/>
      <c r="B122" s="47"/>
      <c r="C122" s="51" t="s">
        <v>337</v>
      </c>
      <c r="D122" s="52"/>
      <c r="E122" s="53"/>
    </row>
    <row r="123" spans="1:5" x14ac:dyDescent="0.2">
      <c r="A123" s="39"/>
      <c r="B123" s="47"/>
      <c r="C123" s="19" t="s">
        <v>4</v>
      </c>
      <c r="D123" s="19">
        <v>729.61</v>
      </c>
      <c r="E123" s="26" t="s">
        <v>338</v>
      </c>
    </row>
    <row r="124" spans="1:5" x14ac:dyDescent="0.2">
      <c r="A124" s="39"/>
      <c r="B124" s="47"/>
      <c r="C124" s="19" t="s">
        <v>8</v>
      </c>
      <c r="D124" s="19" t="s">
        <v>345</v>
      </c>
      <c r="E124" s="26" t="s">
        <v>339</v>
      </c>
    </row>
    <row r="125" spans="1:5" ht="47.25" x14ac:dyDescent="0.2">
      <c r="A125" s="39"/>
      <c r="B125" s="47"/>
      <c r="C125" s="19" t="s">
        <v>4</v>
      </c>
      <c r="D125" s="19">
        <v>729.61</v>
      </c>
      <c r="E125" s="26" t="s">
        <v>340</v>
      </c>
    </row>
    <row r="126" spans="1:5" x14ac:dyDescent="0.2">
      <c r="A126" s="39"/>
      <c r="B126" s="47"/>
      <c r="C126" s="19" t="s">
        <v>16</v>
      </c>
      <c r="D126" s="19" t="s">
        <v>346</v>
      </c>
      <c r="E126" s="26" t="s">
        <v>341</v>
      </c>
    </row>
    <row r="127" spans="1:5" x14ac:dyDescent="0.2">
      <c r="A127" s="39"/>
      <c r="B127" s="47"/>
      <c r="C127" s="19" t="s">
        <v>4</v>
      </c>
      <c r="D127" s="19">
        <v>729.61</v>
      </c>
      <c r="E127" s="26" t="s">
        <v>342</v>
      </c>
    </row>
    <row r="128" spans="1:5" ht="31.5" x14ac:dyDescent="0.2">
      <c r="A128" s="39"/>
      <c r="B128" s="47"/>
      <c r="C128" s="19" t="s">
        <v>8</v>
      </c>
      <c r="D128" s="19" t="s">
        <v>347</v>
      </c>
      <c r="E128" s="26" t="s">
        <v>343</v>
      </c>
    </row>
    <row r="129" spans="1:5" ht="31.5" x14ac:dyDescent="0.2">
      <c r="A129" s="39"/>
      <c r="B129" s="47"/>
      <c r="C129" s="19" t="s">
        <v>4</v>
      </c>
      <c r="D129" s="19">
        <v>729.61</v>
      </c>
      <c r="E129" s="26" t="s">
        <v>344</v>
      </c>
    </row>
    <row r="130" spans="1:5" x14ac:dyDescent="0.2">
      <c r="A130" s="39"/>
      <c r="B130" s="47"/>
      <c r="C130" s="19" t="s">
        <v>4</v>
      </c>
      <c r="D130" s="19">
        <v>729.61</v>
      </c>
      <c r="E130" s="26" t="s">
        <v>82</v>
      </c>
    </row>
    <row r="131" spans="1:5" x14ac:dyDescent="0.2">
      <c r="A131" s="39"/>
      <c r="B131" s="47"/>
      <c r="C131" s="19" t="s">
        <v>16</v>
      </c>
      <c r="D131" s="19" t="s">
        <v>348</v>
      </c>
      <c r="E131" s="26" t="s">
        <v>83</v>
      </c>
    </row>
    <row r="132" spans="1:5" ht="47.25" x14ac:dyDescent="0.2">
      <c r="A132" s="39"/>
      <c r="B132" s="47"/>
      <c r="C132" s="19" t="s">
        <v>4</v>
      </c>
      <c r="D132" s="19" t="s">
        <v>349</v>
      </c>
      <c r="E132" s="26" t="s">
        <v>84</v>
      </c>
    </row>
    <row r="133" spans="1:5" x14ac:dyDescent="0.2">
      <c r="A133" s="39"/>
      <c r="B133" s="47"/>
      <c r="C133" s="19" t="s">
        <v>7</v>
      </c>
      <c r="D133" s="19">
        <v>30.9</v>
      </c>
      <c r="E133" s="26" t="s">
        <v>85</v>
      </c>
    </row>
    <row r="134" spans="1:5" ht="31.5" x14ac:dyDescent="0.2">
      <c r="A134" s="39"/>
      <c r="B134" s="47"/>
      <c r="C134" s="19" t="s">
        <v>7</v>
      </c>
      <c r="D134" s="19" t="s">
        <v>350</v>
      </c>
      <c r="E134" s="26" t="s">
        <v>86</v>
      </c>
    </row>
    <row r="135" spans="1:5" ht="31.5" x14ac:dyDescent="0.2">
      <c r="A135" s="39"/>
      <c r="B135" s="47"/>
      <c r="C135" s="19" t="s">
        <v>7</v>
      </c>
      <c r="D135" s="19">
        <v>424</v>
      </c>
      <c r="E135" s="26" t="s">
        <v>87</v>
      </c>
    </row>
    <row r="136" spans="1:5" x14ac:dyDescent="0.2">
      <c r="A136" s="39"/>
      <c r="B136" s="47"/>
      <c r="C136" s="19" t="s">
        <v>7</v>
      </c>
      <c r="D136" s="19" t="s">
        <v>351</v>
      </c>
      <c r="E136" s="26" t="s">
        <v>88</v>
      </c>
    </row>
    <row r="137" spans="1:5" x14ac:dyDescent="0.2">
      <c r="A137" s="39"/>
      <c r="B137" s="47"/>
      <c r="C137" s="51" t="s">
        <v>352</v>
      </c>
      <c r="D137" s="52"/>
      <c r="E137" s="53"/>
    </row>
    <row r="138" spans="1:5" ht="31.5" x14ac:dyDescent="0.2">
      <c r="A138" s="39"/>
      <c r="B138" s="47"/>
      <c r="C138" s="19" t="s">
        <v>4</v>
      </c>
      <c r="D138" s="19">
        <v>64</v>
      </c>
      <c r="E138" s="26" t="s">
        <v>89</v>
      </c>
    </row>
    <row r="139" spans="1:5" x14ac:dyDescent="0.2">
      <c r="A139" s="39"/>
      <c r="B139" s="47"/>
      <c r="C139" s="19" t="s">
        <v>9</v>
      </c>
      <c r="D139" s="19" t="s">
        <v>353</v>
      </c>
      <c r="E139" s="26" t="s">
        <v>61</v>
      </c>
    </row>
    <row r="140" spans="1:5" x14ac:dyDescent="0.2">
      <c r="A140" s="39"/>
      <c r="B140" s="47"/>
      <c r="C140" s="19" t="s">
        <v>4</v>
      </c>
      <c r="D140" s="19" t="s">
        <v>354</v>
      </c>
      <c r="E140" s="26" t="s">
        <v>90</v>
      </c>
    </row>
    <row r="141" spans="1:5" ht="31.5" x14ac:dyDescent="0.2">
      <c r="A141" s="39"/>
      <c r="B141" s="47"/>
      <c r="C141" s="19" t="s">
        <v>9</v>
      </c>
      <c r="D141" s="19" t="s">
        <v>355</v>
      </c>
      <c r="E141" s="26" t="s">
        <v>59</v>
      </c>
    </row>
    <row r="142" spans="1:5" x14ac:dyDescent="0.2">
      <c r="A142" s="40"/>
      <c r="B142" s="47"/>
      <c r="C142" s="7"/>
      <c r="D142" s="8"/>
      <c r="E142" s="30"/>
    </row>
    <row r="143" spans="1:5" x14ac:dyDescent="0.2">
      <c r="A143" s="38" t="s">
        <v>91</v>
      </c>
      <c r="B143" s="47" t="s">
        <v>356</v>
      </c>
      <c r="C143" s="19" t="s">
        <v>7</v>
      </c>
      <c r="D143" s="19">
        <v>96</v>
      </c>
      <c r="E143" s="26" t="s">
        <v>92</v>
      </c>
    </row>
    <row r="144" spans="1:5" x14ac:dyDescent="0.2">
      <c r="A144" s="39"/>
      <c r="B144" s="47"/>
      <c r="C144" s="19" t="s">
        <v>7</v>
      </c>
      <c r="D144" s="19">
        <v>1588</v>
      </c>
      <c r="E144" s="26" t="s">
        <v>93</v>
      </c>
    </row>
    <row r="145" spans="1:5" ht="31.5" x14ac:dyDescent="0.2">
      <c r="A145" s="39"/>
      <c r="B145" s="47"/>
      <c r="C145" s="19" t="s">
        <v>6</v>
      </c>
      <c r="D145" s="19" t="s">
        <v>13</v>
      </c>
      <c r="E145" s="26" t="s">
        <v>94</v>
      </c>
    </row>
    <row r="146" spans="1:5" x14ac:dyDescent="0.2">
      <c r="A146" s="39"/>
      <c r="B146" s="47"/>
      <c r="C146" s="19" t="s">
        <v>6</v>
      </c>
      <c r="D146" s="19" t="s">
        <v>13</v>
      </c>
      <c r="E146" s="26" t="s">
        <v>95</v>
      </c>
    </row>
    <row r="147" spans="1:5" x14ac:dyDescent="0.2">
      <c r="A147" s="39"/>
      <c r="B147" s="47"/>
      <c r="C147" s="19" t="s">
        <v>6</v>
      </c>
      <c r="D147" s="19">
        <v>124</v>
      </c>
      <c r="E147" s="26" t="s">
        <v>96</v>
      </c>
    </row>
    <row r="148" spans="1:5" x14ac:dyDescent="0.2">
      <c r="A148" s="39"/>
      <c r="B148" s="47"/>
      <c r="C148" s="19" t="s">
        <v>6</v>
      </c>
      <c r="D148" s="19">
        <v>204</v>
      </c>
      <c r="E148" s="26" t="s">
        <v>97</v>
      </c>
    </row>
    <row r="149" spans="1:5" x14ac:dyDescent="0.2">
      <c r="A149" s="39"/>
      <c r="B149" s="47"/>
      <c r="C149" s="19" t="s">
        <v>6</v>
      </c>
      <c r="D149" s="19">
        <v>8</v>
      </c>
      <c r="E149" s="26" t="s">
        <v>357</v>
      </c>
    </row>
    <row r="150" spans="1:5" ht="47.25" x14ac:dyDescent="0.2">
      <c r="A150" s="39"/>
      <c r="B150" s="47"/>
      <c r="C150" s="19" t="s">
        <v>6</v>
      </c>
      <c r="D150" s="19" t="s">
        <v>361</v>
      </c>
      <c r="E150" s="26" t="s">
        <v>359</v>
      </c>
    </row>
    <row r="151" spans="1:5" x14ac:dyDescent="0.2">
      <c r="A151" s="39"/>
      <c r="B151" s="47"/>
      <c r="C151" s="19" t="s">
        <v>6</v>
      </c>
      <c r="D151" s="19" t="s">
        <v>10</v>
      </c>
      <c r="E151" s="26" t="s">
        <v>360</v>
      </c>
    </row>
    <row r="152" spans="1:5" x14ac:dyDescent="0.2">
      <c r="A152" s="39"/>
      <c r="B152" s="47"/>
      <c r="C152" s="19" t="s">
        <v>7</v>
      </c>
      <c r="D152" s="19">
        <v>460</v>
      </c>
      <c r="E152" s="26" t="s">
        <v>93</v>
      </c>
    </row>
    <row r="153" spans="1:5" ht="31.5" x14ac:dyDescent="0.2">
      <c r="A153" s="39"/>
      <c r="B153" s="47"/>
      <c r="C153" s="19" t="s">
        <v>4</v>
      </c>
      <c r="D153" s="19">
        <v>22</v>
      </c>
      <c r="E153" s="26" t="s">
        <v>358</v>
      </c>
    </row>
    <row r="154" spans="1:5" ht="47.25" x14ac:dyDescent="0.2">
      <c r="A154" s="39"/>
      <c r="B154" s="47"/>
      <c r="C154" s="19" t="s">
        <v>6</v>
      </c>
      <c r="D154" s="19" t="s">
        <v>13</v>
      </c>
      <c r="E154" s="26" t="s">
        <v>373</v>
      </c>
    </row>
    <row r="155" spans="1:5" ht="31.5" x14ac:dyDescent="0.2">
      <c r="A155" s="39"/>
      <c r="B155" s="47"/>
      <c r="C155" s="19" t="s">
        <v>6</v>
      </c>
      <c r="D155" s="19" t="s">
        <v>13</v>
      </c>
      <c r="E155" s="26" t="s">
        <v>98</v>
      </c>
    </row>
    <row r="156" spans="1:5" x14ac:dyDescent="0.2">
      <c r="A156" s="39"/>
      <c r="B156" s="47"/>
      <c r="C156" s="19" t="s">
        <v>7</v>
      </c>
      <c r="D156" s="19">
        <v>258</v>
      </c>
      <c r="E156" s="26" t="s">
        <v>99</v>
      </c>
    </row>
    <row r="157" spans="1:5" x14ac:dyDescent="0.2">
      <c r="A157" s="39"/>
      <c r="B157" s="47"/>
      <c r="C157" s="19" t="s">
        <v>7</v>
      </c>
      <c r="D157" s="19" t="s">
        <v>377</v>
      </c>
      <c r="E157" s="26" t="s">
        <v>100</v>
      </c>
    </row>
    <row r="158" spans="1:5" x14ac:dyDescent="0.2">
      <c r="A158" s="39"/>
      <c r="B158" s="47"/>
      <c r="C158" s="19" t="s">
        <v>7</v>
      </c>
      <c r="D158" s="19" t="s">
        <v>225</v>
      </c>
      <c r="E158" s="26" t="s">
        <v>374</v>
      </c>
    </row>
    <row r="159" spans="1:5" x14ac:dyDescent="0.2">
      <c r="A159" s="39"/>
      <c r="B159" s="47"/>
      <c r="C159" s="19" t="s">
        <v>7</v>
      </c>
      <c r="D159" s="19">
        <v>76</v>
      </c>
      <c r="E159" s="26" t="s">
        <v>101</v>
      </c>
    </row>
    <row r="160" spans="1:5" ht="31.5" x14ac:dyDescent="0.2">
      <c r="A160" s="39"/>
      <c r="B160" s="47"/>
      <c r="C160" s="19" t="s">
        <v>7</v>
      </c>
      <c r="D160" s="19">
        <v>77.52</v>
      </c>
      <c r="E160" s="26" t="s">
        <v>102</v>
      </c>
    </row>
    <row r="161" spans="1:5" x14ac:dyDescent="0.2">
      <c r="A161" s="39"/>
      <c r="B161" s="47"/>
      <c r="C161" s="19" t="s">
        <v>7</v>
      </c>
      <c r="D161" s="19" t="s">
        <v>378</v>
      </c>
      <c r="E161" s="26" t="s">
        <v>103</v>
      </c>
    </row>
    <row r="162" spans="1:5" ht="31.5" x14ac:dyDescent="0.2">
      <c r="A162" s="39"/>
      <c r="B162" s="47"/>
      <c r="C162" s="19" t="s">
        <v>7</v>
      </c>
      <c r="D162" s="19">
        <v>175.44</v>
      </c>
      <c r="E162" s="26" t="s">
        <v>104</v>
      </c>
    </row>
    <row r="163" spans="1:5" ht="31.5" x14ac:dyDescent="0.2">
      <c r="A163" s="39"/>
      <c r="B163" s="47"/>
      <c r="C163" s="19" t="s">
        <v>7</v>
      </c>
      <c r="D163" s="19">
        <v>6.12</v>
      </c>
      <c r="E163" s="26" t="s">
        <v>105</v>
      </c>
    </row>
    <row r="164" spans="1:5" x14ac:dyDescent="0.2">
      <c r="A164" s="39"/>
      <c r="B164" s="47"/>
      <c r="C164" s="19" t="s">
        <v>7</v>
      </c>
      <c r="D164" s="19">
        <v>4</v>
      </c>
      <c r="E164" s="26" t="s">
        <v>106</v>
      </c>
    </row>
    <row r="165" spans="1:5" ht="31.5" x14ac:dyDescent="0.2">
      <c r="A165" s="39"/>
      <c r="B165" s="47"/>
      <c r="C165" s="19" t="s">
        <v>7</v>
      </c>
      <c r="D165" s="19">
        <v>4.08</v>
      </c>
      <c r="E165" s="26" t="s">
        <v>107</v>
      </c>
    </row>
    <row r="166" spans="1:5" ht="47.25" x14ac:dyDescent="0.2">
      <c r="A166" s="39"/>
      <c r="B166" s="47"/>
      <c r="C166" s="19" t="s">
        <v>7</v>
      </c>
      <c r="D166" s="19">
        <v>1420</v>
      </c>
      <c r="E166" s="26" t="s">
        <v>108</v>
      </c>
    </row>
    <row r="167" spans="1:5" ht="47.25" x14ac:dyDescent="0.2">
      <c r="A167" s="39"/>
      <c r="B167" s="47"/>
      <c r="C167" s="19" t="s">
        <v>7</v>
      </c>
      <c r="D167" s="19">
        <v>1380</v>
      </c>
      <c r="E167" s="26" t="s">
        <v>109</v>
      </c>
    </row>
    <row r="168" spans="1:5" ht="47.25" x14ac:dyDescent="0.2">
      <c r="A168" s="39"/>
      <c r="B168" s="47"/>
      <c r="C168" s="19" t="s">
        <v>7</v>
      </c>
      <c r="D168" s="19">
        <v>40</v>
      </c>
      <c r="E168" s="26" t="s">
        <v>111</v>
      </c>
    </row>
    <row r="169" spans="1:5" ht="31.5" x14ac:dyDescent="0.2">
      <c r="A169" s="39"/>
      <c r="B169" s="47"/>
      <c r="C169" s="19" t="s">
        <v>6</v>
      </c>
      <c r="D169" s="19">
        <v>2760</v>
      </c>
      <c r="E169" s="26" t="s">
        <v>110</v>
      </c>
    </row>
    <row r="170" spans="1:5" ht="31.5" x14ac:dyDescent="0.2">
      <c r="A170" s="39"/>
      <c r="B170" s="47"/>
      <c r="C170" s="19" t="s">
        <v>6</v>
      </c>
      <c r="D170" s="19">
        <v>80</v>
      </c>
      <c r="E170" s="26" t="s">
        <v>112</v>
      </c>
    </row>
    <row r="171" spans="1:5" ht="63" x14ac:dyDescent="0.2">
      <c r="A171" s="39"/>
      <c r="B171" s="47"/>
      <c r="C171" s="19" t="s">
        <v>7</v>
      </c>
      <c r="D171" s="19">
        <v>740</v>
      </c>
      <c r="E171" s="26" t="s">
        <v>113</v>
      </c>
    </row>
    <row r="172" spans="1:5" ht="31.5" x14ac:dyDescent="0.2">
      <c r="A172" s="39"/>
      <c r="B172" s="47"/>
      <c r="C172" s="19" t="s">
        <v>7</v>
      </c>
      <c r="D172" s="19">
        <v>754.8</v>
      </c>
      <c r="E172" s="26" t="s">
        <v>102</v>
      </c>
    </row>
    <row r="173" spans="1:5" ht="63" x14ac:dyDescent="0.2">
      <c r="A173" s="39"/>
      <c r="B173" s="47"/>
      <c r="C173" s="19" t="s">
        <v>7</v>
      </c>
      <c r="D173" s="19">
        <v>640</v>
      </c>
      <c r="E173" s="26" t="s">
        <v>114</v>
      </c>
    </row>
    <row r="174" spans="1:5" ht="31.5" x14ac:dyDescent="0.2">
      <c r="A174" s="39"/>
      <c r="B174" s="47"/>
      <c r="C174" s="19" t="s">
        <v>7</v>
      </c>
      <c r="D174" s="20">
        <v>652.79999999999995</v>
      </c>
      <c r="E174" s="26" t="s">
        <v>104</v>
      </c>
    </row>
    <row r="175" spans="1:5" ht="63" x14ac:dyDescent="0.2">
      <c r="A175" s="39"/>
      <c r="B175" s="47"/>
      <c r="C175" s="19" t="s">
        <v>7</v>
      </c>
      <c r="D175" s="19">
        <v>20</v>
      </c>
      <c r="E175" s="26" t="s">
        <v>115</v>
      </c>
    </row>
    <row r="176" spans="1:5" ht="31.5" x14ac:dyDescent="0.2">
      <c r="A176" s="39"/>
      <c r="B176" s="47"/>
      <c r="C176" s="19" t="s">
        <v>7</v>
      </c>
      <c r="D176" s="19">
        <v>20.399999999999999</v>
      </c>
      <c r="E176" s="26" t="s">
        <v>105</v>
      </c>
    </row>
    <row r="177" spans="1:5" ht="63" x14ac:dyDescent="0.2">
      <c r="A177" s="39"/>
      <c r="B177" s="47"/>
      <c r="C177" s="19" t="s">
        <v>7</v>
      </c>
      <c r="D177" s="19">
        <v>20</v>
      </c>
      <c r="E177" s="26" t="s">
        <v>116</v>
      </c>
    </row>
    <row r="178" spans="1:5" ht="31.5" x14ac:dyDescent="0.2">
      <c r="A178" s="39"/>
      <c r="B178" s="47"/>
      <c r="C178" s="19" t="s">
        <v>7</v>
      </c>
      <c r="D178" s="19">
        <v>20.399999999999999</v>
      </c>
      <c r="E178" s="26" t="s">
        <v>107</v>
      </c>
    </row>
    <row r="179" spans="1:5" ht="31.5" x14ac:dyDescent="0.2">
      <c r="A179" s="39"/>
      <c r="B179" s="47"/>
      <c r="C179" s="19" t="s">
        <v>6</v>
      </c>
      <c r="D179" s="19">
        <v>38</v>
      </c>
      <c r="E179" s="26" t="s">
        <v>117</v>
      </c>
    </row>
    <row r="180" spans="1:5" ht="31.5" x14ac:dyDescent="0.2">
      <c r="A180" s="39"/>
      <c r="B180" s="47"/>
      <c r="C180" s="19" t="s">
        <v>6</v>
      </c>
      <c r="D180" s="19">
        <v>38</v>
      </c>
      <c r="E180" s="26" t="s">
        <v>118</v>
      </c>
    </row>
    <row r="181" spans="1:5" ht="31.5" x14ac:dyDescent="0.2">
      <c r="A181" s="39"/>
      <c r="B181" s="47"/>
      <c r="C181" s="19" t="s">
        <v>6</v>
      </c>
      <c r="D181" s="19">
        <v>86</v>
      </c>
      <c r="E181" s="26" t="s">
        <v>119</v>
      </c>
    </row>
    <row r="182" spans="1:5" ht="31.5" x14ac:dyDescent="0.2">
      <c r="A182" s="39"/>
      <c r="B182" s="47"/>
      <c r="C182" s="19" t="s">
        <v>6</v>
      </c>
      <c r="D182" s="19">
        <v>86</v>
      </c>
      <c r="E182" s="26" t="s">
        <v>120</v>
      </c>
    </row>
    <row r="183" spans="1:5" x14ac:dyDescent="0.2">
      <c r="A183" s="39"/>
      <c r="B183" s="47"/>
      <c r="C183" s="19" t="s">
        <v>6</v>
      </c>
      <c r="D183" s="19">
        <v>124</v>
      </c>
      <c r="E183" s="26" t="s">
        <v>121</v>
      </c>
    </row>
    <row r="184" spans="1:5" x14ac:dyDescent="0.2">
      <c r="A184" s="39"/>
      <c r="B184" s="47"/>
      <c r="C184" s="19" t="s">
        <v>6</v>
      </c>
      <c r="D184" s="19" t="s">
        <v>379</v>
      </c>
      <c r="E184" s="26" t="s">
        <v>122</v>
      </c>
    </row>
    <row r="185" spans="1:5" ht="31.5" x14ac:dyDescent="0.2">
      <c r="A185" s="39"/>
      <c r="B185" s="47"/>
      <c r="C185" s="19" t="s">
        <v>6</v>
      </c>
      <c r="D185" s="19">
        <v>102</v>
      </c>
      <c r="E185" s="26" t="s">
        <v>123</v>
      </c>
    </row>
    <row r="186" spans="1:5" ht="47.25" x14ac:dyDescent="0.2">
      <c r="A186" s="39"/>
      <c r="B186" s="47"/>
      <c r="C186" s="19" t="s">
        <v>6</v>
      </c>
      <c r="D186" s="19" t="s">
        <v>380</v>
      </c>
      <c r="E186" s="26" t="s">
        <v>124</v>
      </c>
    </row>
    <row r="187" spans="1:5" ht="47.25" x14ac:dyDescent="0.2">
      <c r="A187" s="39"/>
      <c r="B187" s="47"/>
      <c r="C187" s="19" t="s">
        <v>6</v>
      </c>
      <c r="D187" s="19">
        <v>102</v>
      </c>
      <c r="E187" s="26" t="s">
        <v>375</v>
      </c>
    </row>
    <row r="188" spans="1:5" ht="47.25" x14ac:dyDescent="0.2">
      <c r="A188" s="39"/>
      <c r="B188" s="47"/>
      <c r="C188" s="19" t="s">
        <v>6</v>
      </c>
      <c r="D188" s="19" t="s">
        <v>380</v>
      </c>
      <c r="E188" s="26" t="s">
        <v>376</v>
      </c>
    </row>
    <row r="189" spans="1:5" x14ac:dyDescent="0.2">
      <c r="A189" s="39"/>
      <c r="B189" s="47"/>
      <c r="C189" s="19" t="s">
        <v>6</v>
      </c>
      <c r="D189" s="19">
        <v>8</v>
      </c>
      <c r="E189" s="26" t="s">
        <v>125</v>
      </c>
    </row>
    <row r="190" spans="1:5" ht="31.5" x14ac:dyDescent="0.2">
      <c r="A190" s="39"/>
      <c r="B190" s="47"/>
      <c r="C190" s="19" t="s">
        <v>6</v>
      </c>
      <c r="D190" s="19" t="s">
        <v>136</v>
      </c>
      <c r="E190" s="26" t="s">
        <v>126</v>
      </c>
    </row>
    <row r="191" spans="1:5" x14ac:dyDescent="0.2">
      <c r="A191" s="39"/>
      <c r="B191" s="47"/>
      <c r="C191" s="19" t="s">
        <v>6</v>
      </c>
      <c r="D191" s="19" t="s">
        <v>38</v>
      </c>
      <c r="E191" s="26" t="s">
        <v>127</v>
      </c>
    </row>
    <row r="192" spans="1:5" ht="31.5" x14ac:dyDescent="0.2">
      <c r="A192" s="39"/>
      <c r="B192" s="47"/>
      <c r="C192" s="19" t="s">
        <v>6</v>
      </c>
      <c r="D192" s="19" t="s">
        <v>38</v>
      </c>
      <c r="E192" s="26" t="s">
        <v>128</v>
      </c>
    </row>
    <row r="193" spans="1:5" x14ac:dyDescent="0.2">
      <c r="A193" s="39"/>
      <c r="B193" s="47"/>
      <c r="C193" s="10" t="s">
        <v>383</v>
      </c>
      <c r="D193" s="11"/>
      <c r="E193" s="28"/>
    </row>
    <row r="194" spans="1:5" ht="47.25" x14ac:dyDescent="0.2">
      <c r="A194" s="39"/>
      <c r="B194" s="47"/>
      <c r="C194" s="19" t="s">
        <v>6</v>
      </c>
      <c r="D194" s="19" t="s">
        <v>361</v>
      </c>
      <c r="E194" s="26" t="s">
        <v>129</v>
      </c>
    </row>
    <row r="195" spans="1:5" x14ac:dyDescent="0.2">
      <c r="A195" s="39"/>
      <c r="B195" s="47"/>
      <c r="C195" s="19" t="s">
        <v>6</v>
      </c>
      <c r="D195" s="19">
        <v>108</v>
      </c>
      <c r="E195" s="26" t="s">
        <v>130</v>
      </c>
    </row>
    <row r="196" spans="1:5" ht="47.25" x14ac:dyDescent="0.2">
      <c r="A196" s="39"/>
      <c r="B196" s="47"/>
      <c r="C196" s="19" t="s">
        <v>7</v>
      </c>
      <c r="D196" s="19">
        <v>460</v>
      </c>
      <c r="E196" s="26" t="s">
        <v>381</v>
      </c>
    </row>
    <row r="197" spans="1:5" x14ac:dyDescent="0.2">
      <c r="A197" s="39"/>
      <c r="B197" s="47"/>
      <c r="C197" s="19" t="s">
        <v>7</v>
      </c>
      <c r="D197" s="19" t="s">
        <v>382</v>
      </c>
      <c r="E197" s="26" t="s">
        <v>131</v>
      </c>
    </row>
    <row r="198" spans="1:5" x14ac:dyDescent="0.2">
      <c r="A198" s="39"/>
      <c r="B198" s="47"/>
      <c r="C198" s="19" t="s">
        <v>6</v>
      </c>
      <c r="D198" s="19">
        <v>460</v>
      </c>
      <c r="E198" s="26" t="s">
        <v>132</v>
      </c>
    </row>
    <row r="199" spans="1:5" ht="110.25" x14ac:dyDescent="0.2">
      <c r="A199" s="39"/>
      <c r="B199" s="47"/>
      <c r="C199" s="19" t="s">
        <v>7</v>
      </c>
      <c r="D199" s="19">
        <f>460*1.02</f>
        <v>469.2</v>
      </c>
      <c r="E199" s="26" t="s">
        <v>133</v>
      </c>
    </row>
    <row r="200" spans="1:5" x14ac:dyDescent="0.2">
      <c r="A200" s="39"/>
      <c r="B200" s="47"/>
      <c r="C200" s="19" t="s">
        <v>6</v>
      </c>
      <c r="D200" s="19" t="s">
        <v>10</v>
      </c>
      <c r="E200" s="26" t="s">
        <v>134</v>
      </c>
    </row>
    <row r="201" spans="1:5" ht="31.5" x14ac:dyDescent="0.2">
      <c r="A201" s="39"/>
      <c r="B201" s="47"/>
      <c r="C201" s="19" t="s">
        <v>6</v>
      </c>
      <c r="D201" s="19" t="s">
        <v>10</v>
      </c>
      <c r="E201" s="26" t="s">
        <v>135</v>
      </c>
    </row>
    <row r="202" spans="1:5" ht="31.5" x14ac:dyDescent="0.2">
      <c r="A202" s="38" t="s">
        <v>136</v>
      </c>
      <c r="B202" s="41" t="s">
        <v>137</v>
      </c>
      <c r="C202" s="19" t="s">
        <v>7</v>
      </c>
      <c r="D202" s="19">
        <v>324</v>
      </c>
      <c r="E202" s="26" t="s">
        <v>138</v>
      </c>
    </row>
    <row r="203" spans="1:5" ht="47.25" x14ac:dyDescent="0.2">
      <c r="A203" s="39"/>
      <c r="B203" s="42"/>
      <c r="C203" s="19" t="s">
        <v>7</v>
      </c>
      <c r="D203" s="19">
        <v>156</v>
      </c>
      <c r="E203" s="26" t="s">
        <v>139</v>
      </c>
    </row>
    <row r="204" spans="1:5" x14ac:dyDescent="0.2">
      <c r="A204" s="39"/>
      <c r="B204" s="42"/>
      <c r="C204" s="19" t="s">
        <v>6</v>
      </c>
      <c r="D204" s="19">
        <v>78</v>
      </c>
      <c r="E204" s="26" t="s">
        <v>140</v>
      </c>
    </row>
    <row r="205" spans="1:5" x14ac:dyDescent="0.2">
      <c r="A205" s="39"/>
      <c r="B205" s="42"/>
      <c r="C205" s="67" t="s">
        <v>362</v>
      </c>
      <c r="D205" s="68"/>
      <c r="E205" s="69"/>
    </row>
    <row r="206" spans="1:5" ht="63" x14ac:dyDescent="0.2">
      <c r="A206" s="39"/>
      <c r="B206" s="42"/>
      <c r="C206" s="19" t="s">
        <v>7</v>
      </c>
      <c r="D206" s="19">
        <v>196</v>
      </c>
      <c r="E206" s="26" t="s">
        <v>141</v>
      </c>
    </row>
    <row r="207" spans="1:5" ht="57" x14ac:dyDescent="0.2">
      <c r="A207" s="39"/>
      <c r="B207" s="42"/>
      <c r="C207" s="36" t="s">
        <v>442</v>
      </c>
      <c r="D207" s="36">
        <f>15+312+14</f>
        <v>341</v>
      </c>
      <c r="E207" s="35" t="s">
        <v>441</v>
      </c>
    </row>
    <row r="208" spans="1:5" ht="31.5" x14ac:dyDescent="0.2">
      <c r="A208" s="39"/>
      <c r="B208" s="42"/>
      <c r="C208" s="19" t="s">
        <v>6</v>
      </c>
      <c r="D208" s="19">
        <v>327</v>
      </c>
      <c r="E208" s="26" t="s">
        <v>142</v>
      </c>
    </row>
    <row r="209" spans="1:5" ht="47.25" x14ac:dyDescent="0.2">
      <c r="A209" s="39"/>
      <c r="B209" s="42"/>
      <c r="C209" s="19" t="s">
        <v>7</v>
      </c>
      <c r="D209" s="19" t="s">
        <v>363</v>
      </c>
      <c r="E209" s="26" t="s">
        <v>143</v>
      </c>
    </row>
    <row r="210" spans="1:5" ht="31.5" x14ac:dyDescent="0.2">
      <c r="A210" s="39"/>
      <c r="B210" s="42"/>
      <c r="C210" s="19" t="s">
        <v>6</v>
      </c>
      <c r="D210" s="19" t="s">
        <v>364</v>
      </c>
      <c r="E210" s="26" t="s">
        <v>144</v>
      </c>
    </row>
    <row r="211" spans="1:5" ht="31.5" x14ac:dyDescent="0.2">
      <c r="A211" s="39"/>
      <c r="B211" s="42"/>
      <c r="C211" s="19" t="s">
        <v>6</v>
      </c>
      <c r="D211" s="19" t="s">
        <v>187</v>
      </c>
      <c r="E211" s="26" t="s">
        <v>145</v>
      </c>
    </row>
    <row r="212" spans="1:5" ht="47.25" x14ac:dyDescent="0.2">
      <c r="A212" s="39"/>
      <c r="B212" s="42"/>
      <c r="C212" s="19" t="s">
        <v>6</v>
      </c>
      <c r="D212" s="19" t="s">
        <v>365</v>
      </c>
      <c r="E212" s="26" t="s">
        <v>146</v>
      </c>
    </row>
    <row r="213" spans="1:5" x14ac:dyDescent="0.2">
      <c r="A213" s="39"/>
      <c r="B213" s="42"/>
      <c r="C213" s="19" t="s">
        <v>6</v>
      </c>
      <c r="D213" s="19" t="s">
        <v>365</v>
      </c>
      <c r="E213" s="26" t="s">
        <v>147</v>
      </c>
    </row>
    <row r="214" spans="1:5" ht="31.5" x14ac:dyDescent="0.2">
      <c r="A214" s="39"/>
      <c r="B214" s="42"/>
      <c r="C214" s="19" t="s">
        <v>6</v>
      </c>
      <c r="D214" s="19" t="s">
        <v>366</v>
      </c>
      <c r="E214" s="26" t="s">
        <v>148</v>
      </c>
    </row>
    <row r="215" spans="1:5" ht="31.5" x14ac:dyDescent="0.2">
      <c r="A215" s="39"/>
      <c r="B215" s="42"/>
      <c r="C215" s="19" t="s">
        <v>6</v>
      </c>
      <c r="D215" s="19" t="s">
        <v>199</v>
      </c>
      <c r="E215" s="26" t="s">
        <v>149</v>
      </c>
    </row>
    <row r="216" spans="1:5" ht="63" x14ac:dyDescent="0.2">
      <c r="A216" s="39"/>
      <c r="B216" s="42"/>
      <c r="C216" s="19" t="s">
        <v>7</v>
      </c>
      <c r="D216" s="19">
        <v>128</v>
      </c>
      <c r="E216" s="26" t="s">
        <v>150</v>
      </c>
    </row>
    <row r="217" spans="1:5" ht="57" x14ac:dyDescent="0.2">
      <c r="A217" s="39"/>
      <c r="B217" s="42"/>
      <c r="C217" s="36" t="s">
        <v>442</v>
      </c>
      <c r="D217" s="36">
        <f>12+28+8</f>
        <v>48</v>
      </c>
      <c r="E217" s="35" t="s">
        <v>443</v>
      </c>
    </row>
    <row r="218" spans="1:5" ht="31.5" x14ac:dyDescent="0.2">
      <c r="A218" s="39"/>
      <c r="B218" s="42"/>
      <c r="C218" s="19" t="s">
        <v>6</v>
      </c>
      <c r="D218" s="19">
        <v>183</v>
      </c>
      <c r="E218" s="26" t="s">
        <v>142</v>
      </c>
    </row>
    <row r="219" spans="1:5" ht="47.25" x14ac:dyDescent="0.2">
      <c r="A219" s="39"/>
      <c r="B219" s="42"/>
      <c r="C219" s="19" t="s">
        <v>7</v>
      </c>
      <c r="D219" s="19" t="s">
        <v>367</v>
      </c>
      <c r="E219" s="26" t="s">
        <v>151</v>
      </c>
    </row>
    <row r="220" spans="1:5" ht="31.5" x14ac:dyDescent="0.2">
      <c r="A220" s="39"/>
      <c r="B220" s="42"/>
      <c r="C220" s="19" t="s">
        <v>6</v>
      </c>
      <c r="D220" s="19" t="s">
        <v>182</v>
      </c>
      <c r="E220" s="26" t="s">
        <v>152</v>
      </c>
    </row>
    <row r="221" spans="1:5" ht="31.5" x14ac:dyDescent="0.2">
      <c r="A221" s="39"/>
      <c r="B221" s="42"/>
      <c r="C221" s="19" t="s">
        <v>6</v>
      </c>
      <c r="D221" s="19">
        <v>12</v>
      </c>
      <c r="E221" s="26" t="s">
        <v>153</v>
      </c>
    </row>
    <row r="222" spans="1:5" x14ac:dyDescent="0.2">
      <c r="A222" s="39"/>
      <c r="B222" s="42"/>
      <c r="C222" s="19" t="s">
        <v>6</v>
      </c>
      <c r="D222" s="19" t="s">
        <v>192</v>
      </c>
      <c r="E222" s="26" t="s">
        <v>154</v>
      </c>
    </row>
    <row r="223" spans="1:5" ht="31.5" x14ac:dyDescent="0.2">
      <c r="A223" s="39"/>
      <c r="B223" s="42"/>
      <c r="C223" s="19" t="s">
        <v>6</v>
      </c>
      <c r="D223" s="19" t="s">
        <v>183</v>
      </c>
      <c r="E223" s="26" t="s">
        <v>155</v>
      </c>
    </row>
    <row r="224" spans="1:5" ht="31.5" x14ac:dyDescent="0.2">
      <c r="A224" s="39"/>
      <c r="B224" s="42"/>
      <c r="C224" s="19" t="s">
        <v>6</v>
      </c>
      <c r="D224" s="19" t="s">
        <v>136</v>
      </c>
      <c r="E224" s="26" t="s">
        <v>156</v>
      </c>
    </row>
    <row r="225" spans="1:5" ht="63" x14ac:dyDescent="0.2">
      <c r="A225" s="39"/>
      <c r="B225" s="42"/>
      <c r="C225" s="19" t="s">
        <v>7</v>
      </c>
      <c r="D225" s="19">
        <v>156</v>
      </c>
      <c r="E225" s="26" t="s">
        <v>157</v>
      </c>
    </row>
    <row r="226" spans="1:5" ht="57" x14ac:dyDescent="0.2">
      <c r="A226" s="39"/>
      <c r="B226" s="42"/>
      <c r="C226" s="36" t="s">
        <v>442</v>
      </c>
      <c r="D226" s="36">
        <f>8+2+2</f>
        <v>12</v>
      </c>
      <c r="E226" s="35" t="s">
        <v>444</v>
      </c>
    </row>
    <row r="227" spans="1:5" ht="31.5" x14ac:dyDescent="0.2">
      <c r="A227" s="39"/>
      <c r="B227" s="42"/>
      <c r="C227" s="19" t="s">
        <v>6</v>
      </c>
      <c r="D227" s="19">
        <v>142</v>
      </c>
      <c r="E227" s="26" t="s">
        <v>159</v>
      </c>
    </row>
    <row r="228" spans="1:5" ht="47.25" x14ac:dyDescent="0.2">
      <c r="A228" s="39"/>
      <c r="B228" s="42"/>
      <c r="C228" s="19" t="s">
        <v>7</v>
      </c>
      <c r="D228" s="19" t="s">
        <v>368</v>
      </c>
      <c r="E228" s="26" t="s">
        <v>158</v>
      </c>
    </row>
    <row r="229" spans="1:5" ht="31.5" x14ac:dyDescent="0.2">
      <c r="A229" s="39"/>
      <c r="B229" s="42"/>
      <c r="C229" s="19" t="s">
        <v>6</v>
      </c>
      <c r="D229" s="19" t="s">
        <v>369</v>
      </c>
      <c r="E229" s="26" t="s">
        <v>160</v>
      </c>
    </row>
    <row r="230" spans="1:5" ht="47.25" x14ac:dyDescent="0.2">
      <c r="A230" s="39"/>
      <c r="B230" s="42"/>
      <c r="C230" s="19" t="s">
        <v>6</v>
      </c>
      <c r="D230" s="19" t="s">
        <v>192</v>
      </c>
      <c r="E230" s="26" t="s">
        <v>161</v>
      </c>
    </row>
    <row r="231" spans="1:5" ht="31.5" x14ac:dyDescent="0.2">
      <c r="A231" s="39"/>
      <c r="B231" s="42"/>
      <c r="C231" s="19" t="s">
        <v>6</v>
      </c>
      <c r="D231" s="19" t="s">
        <v>13</v>
      </c>
      <c r="E231" s="26" t="s">
        <v>162</v>
      </c>
    </row>
    <row r="232" spans="1:5" x14ac:dyDescent="0.2">
      <c r="A232" s="39"/>
      <c r="B232" s="42"/>
      <c r="C232" s="19" t="s">
        <v>6</v>
      </c>
      <c r="D232" s="19" t="s">
        <v>136</v>
      </c>
      <c r="E232" s="26" t="s">
        <v>163</v>
      </c>
    </row>
    <row r="233" spans="1:5" ht="31.5" x14ac:dyDescent="0.2">
      <c r="A233" s="39"/>
      <c r="B233" s="42"/>
      <c r="C233" s="19" t="s">
        <v>6</v>
      </c>
      <c r="D233" s="19" t="s">
        <v>10</v>
      </c>
      <c r="E233" s="26" t="s">
        <v>164</v>
      </c>
    </row>
    <row r="234" spans="1:5" ht="31.5" x14ac:dyDescent="0.2">
      <c r="A234" s="39"/>
      <c r="B234" s="42"/>
      <c r="C234" s="19" t="s">
        <v>6</v>
      </c>
      <c r="D234" s="19" t="s">
        <v>10</v>
      </c>
      <c r="E234" s="26" t="s">
        <v>165</v>
      </c>
    </row>
    <row r="235" spans="1:5" ht="31.5" x14ac:dyDescent="0.2">
      <c r="A235" s="39"/>
      <c r="B235" s="42"/>
      <c r="C235" s="19" t="s">
        <v>370</v>
      </c>
      <c r="D235" s="20">
        <f>2.22768*100</f>
        <v>222.768</v>
      </c>
      <c r="E235" s="26" t="s">
        <v>166</v>
      </c>
    </row>
    <row r="236" spans="1:5" ht="31.5" x14ac:dyDescent="0.2">
      <c r="A236" s="39"/>
      <c r="B236" s="42"/>
      <c r="C236" s="19" t="s">
        <v>371</v>
      </c>
      <c r="D236" s="19" t="s">
        <v>372</v>
      </c>
      <c r="E236" s="26" t="s">
        <v>167</v>
      </c>
    </row>
    <row r="237" spans="1:5" x14ac:dyDescent="0.2">
      <c r="A237" s="39"/>
      <c r="B237" s="42"/>
      <c r="C237" s="19" t="s">
        <v>6</v>
      </c>
      <c r="D237" s="19" t="s">
        <v>365</v>
      </c>
      <c r="E237" s="26" t="s">
        <v>168</v>
      </c>
    </row>
    <row r="238" spans="1:5" x14ac:dyDescent="0.2">
      <c r="A238" s="39"/>
      <c r="B238" s="42"/>
      <c r="C238" s="19" t="s">
        <v>6</v>
      </c>
      <c r="D238" s="19">
        <v>156</v>
      </c>
      <c r="E238" s="26" t="s">
        <v>169</v>
      </c>
    </row>
    <row r="239" spans="1:5" ht="94.5" x14ac:dyDescent="0.2">
      <c r="A239" s="39"/>
      <c r="B239" s="42"/>
      <c r="C239" s="19" t="s">
        <v>6</v>
      </c>
      <c r="D239" s="19" t="s">
        <v>365</v>
      </c>
      <c r="E239" s="26" t="s">
        <v>170</v>
      </c>
    </row>
    <row r="240" spans="1:5" x14ac:dyDescent="0.2">
      <c r="A240" s="39"/>
      <c r="B240" s="42"/>
      <c r="C240" s="19" t="s">
        <v>6</v>
      </c>
      <c r="D240" s="19" t="s">
        <v>136</v>
      </c>
      <c r="E240" s="26" t="s">
        <v>171</v>
      </c>
    </row>
    <row r="241" spans="1:5" ht="47.25" x14ac:dyDescent="0.2">
      <c r="A241" s="40"/>
      <c r="B241" s="42"/>
      <c r="C241" s="19" t="s">
        <v>6</v>
      </c>
      <c r="D241" s="19" t="s">
        <v>136</v>
      </c>
      <c r="E241" s="26" t="s">
        <v>172</v>
      </c>
    </row>
    <row r="242" spans="1:5" ht="31.5" x14ac:dyDescent="0.2">
      <c r="A242" s="38" t="s">
        <v>173</v>
      </c>
      <c r="B242" s="41" t="s">
        <v>436</v>
      </c>
      <c r="C242" s="21" t="s">
        <v>7</v>
      </c>
      <c r="D242" s="19">
        <v>186</v>
      </c>
      <c r="E242" s="26" t="s">
        <v>138</v>
      </c>
    </row>
    <row r="243" spans="1:5" ht="31.5" x14ac:dyDescent="0.2">
      <c r="A243" s="39"/>
      <c r="B243" s="42"/>
      <c r="C243" s="22" t="s">
        <v>7</v>
      </c>
      <c r="D243" s="19">
        <v>122</v>
      </c>
      <c r="E243" s="26" t="s">
        <v>174</v>
      </c>
    </row>
    <row r="244" spans="1:5" ht="31.5" x14ac:dyDescent="0.2">
      <c r="A244" s="39"/>
      <c r="B244" s="42"/>
      <c r="C244" s="19" t="s">
        <v>7</v>
      </c>
      <c r="D244" s="19">
        <v>56</v>
      </c>
      <c r="E244" s="26" t="s">
        <v>175</v>
      </c>
    </row>
    <row r="245" spans="1:5" x14ac:dyDescent="0.2">
      <c r="A245" s="39"/>
      <c r="B245" s="42"/>
      <c r="C245" s="19" t="s">
        <v>6</v>
      </c>
      <c r="D245" s="19">
        <v>39</v>
      </c>
      <c r="E245" s="26" t="s">
        <v>176</v>
      </c>
    </row>
    <row r="246" spans="1:5" x14ac:dyDescent="0.2">
      <c r="A246" s="39"/>
      <c r="B246" s="42"/>
      <c r="C246" s="19" t="s">
        <v>6</v>
      </c>
      <c r="D246" s="19">
        <v>33</v>
      </c>
      <c r="E246" s="26" t="s">
        <v>177</v>
      </c>
    </row>
    <row r="247" spans="1:5" x14ac:dyDescent="0.2">
      <c r="A247" s="39"/>
      <c r="B247" s="42"/>
      <c r="C247" s="19" t="s">
        <v>6</v>
      </c>
      <c r="D247" s="19">
        <v>6</v>
      </c>
      <c r="E247" s="26" t="s">
        <v>178</v>
      </c>
    </row>
    <row r="248" spans="1:5" x14ac:dyDescent="0.2">
      <c r="A248" s="39"/>
      <c r="B248" s="42"/>
      <c r="C248" s="19" t="s">
        <v>6</v>
      </c>
      <c r="D248" s="19">
        <v>4</v>
      </c>
      <c r="E248" s="26" t="s">
        <v>179</v>
      </c>
    </row>
    <row r="249" spans="1:5" ht="31.5" x14ac:dyDescent="0.2">
      <c r="A249" s="39"/>
      <c r="B249" s="42"/>
      <c r="C249" s="19" t="s">
        <v>6</v>
      </c>
      <c r="D249" s="19">
        <v>16</v>
      </c>
      <c r="E249" s="26" t="s">
        <v>180</v>
      </c>
    </row>
    <row r="250" spans="1:5" ht="57" x14ac:dyDescent="0.2">
      <c r="A250" s="39"/>
      <c r="B250" s="42"/>
      <c r="C250" s="19">
        <v>137</v>
      </c>
      <c r="D250" s="19" t="s">
        <v>6</v>
      </c>
      <c r="E250" s="35" t="s">
        <v>445</v>
      </c>
    </row>
    <row r="251" spans="1:5" ht="47.25" x14ac:dyDescent="0.2">
      <c r="A251" s="39"/>
      <c r="B251" s="42"/>
      <c r="C251" s="19" t="s">
        <v>7</v>
      </c>
      <c r="D251" s="19">
        <v>96</v>
      </c>
      <c r="E251" s="26" t="s">
        <v>448</v>
      </c>
    </row>
    <row r="252" spans="1:5" ht="47.25" x14ac:dyDescent="0.2">
      <c r="A252" s="39"/>
      <c r="B252" s="42"/>
      <c r="C252" s="19" t="s">
        <v>7</v>
      </c>
      <c r="D252" s="19" t="s">
        <v>384</v>
      </c>
      <c r="E252" s="26" t="s">
        <v>143</v>
      </c>
    </row>
    <row r="253" spans="1:5" ht="31.5" x14ac:dyDescent="0.2">
      <c r="A253" s="39"/>
      <c r="B253" s="42"/>
      <c r="C253" s="19" t="s">
        <v>6</v>
      </c>
      <c r="D253" s="19">
        <v>160</v>
      </c>
      <c r="E253" s="26" t="s">
        <v>142</v>
      </c>
    </row>
    <row r="254" spans="1:5" x14ac:dyDescent="0.2">
      <c r="A254" s="39"/>
      <c r="B254" s="42"/>
      <c r="C254" s="19" t="s">
        <v>6</v>
      </c>
      <c r="D254" s="19" t="s">
        <v>385</v>
      </c>
      <c r="E254" s="26" t="s">
        <v>181</v>
      </c>
    </row>
    <row r="255" spans="1:5" ht="47.25" x14ac:dyDescent="0.2">
      <c r="A255" s="39"/>
      <c r="B255" s="42"/>
      <c r="C255" s="19" t="s">
        <v>6</v>
      </c>
      <c r="D255" s="19" t="s">
        <v>386</v>
      </c>
      <c r="E255" s="26" t="s">
        <v>146</v>
      </c>
    </row>
    <row r="256" spans="1:5" x14ac:dyDescent="0.2">
      <c r="A256" s="39"/>
      <c r="B256" s="42"/>
      <c r="C256" s="19" t="s">
        <v>6</v>
      </c>
      <c r="D256" s="19" t="s">
        <v>387</v>
      </c>
      <c r="E256" s="26" t="s">
        <v>147</v>
      </c>
    </row>
    <row r="257" spans="1:5" ht="47.25" x14ac:dyDescent="0.2">
      <c r="A257" s="39"/>
      <c r="B257" s="42"/>
      <c r="C257" s="19" t="s">
        <v>6</v>
      </c>
      <c r="D257" s="19" t="s">
        <v>11</v>
      </c>
      <c r="E257" s="26" t="s">
        <v>184</v>
      </c>
    </row>
    <row r="258" spans="1:5" ht="31.5" x14ac:dyDescent="0.2">
      <c r="A258" s="39"/>
      <c r="B258" s="42"/>
      <c r="C258" s="19" t="s">
        <v>6</v>
      </c>
      <c r="D258" s="19" t="s">
        <v>388</v>
      </c>
      <c r="E258" s="26" t="s">
        <v>186</v>
      </c>
    </row>
    <row r="259" spans="1:5" ht="31.5" x14ac:dyDescent="0.2">
      <c r="A259" s="39"/>
      <c r="B259" s="42"/>
      <c r="C259" s="19" t="s">
        <v>6</v>
      </c>
      <c r="D259" s="19" t="s">
        <v>11</v>
      </c>
      <c r="E259" s="26" t="s">
        <v>149</v>
      </c>
    </row>
    <row r="260" spans="1:5" ht="57" x14ac:dyDescent="0.2">
      <c r="A260" s="39"/>
      <c r="B260" s="42"/>
      <c r="C260" s="19">
        <v>74</v>
      </c>
      <c r="D260" s="19" t="s">
        <v>6</v>
      </c>
      <c r="E260" s="35" t="s">
        <v>446</v>
      </c>
    </row>
    <row r="261" spans="1:5" ht="47.25" x14ac:dyDescent="0.2">
      <c r="A261" s="39"/>
      <c r="B261" s="42"/>
      <c r="C261" s="19" t="s">
        <v>7</v>
      </c>
      <c r="D261" s="19">
        <v>90</v>
      </c>
      <c r="E261" s="26" t="s">
        <v>447</v>
      </c>
    </row>
    <row r="262" spans="1:5" ht="31.5" x14ac:dyDescent="0.2">
      <c r="A262" s="39"/>
      <c r="B262" s="42"/>
      <c r="C262" s="19" t="s">
        <v>6</v>
      </c>
      <c r="D262" s="19">
        <v>129</v>
      </c>
      <c r="E262" s="26" t="s">
        <v>142</v>
      </c>
    </row>
    <row r="263" spans="1:5" ht="47.25" x14ac:dyDescent="0.2">
      <c r="A263" s="39"/>
      <c r="B263" s="42"/>
      <c r="C263" s="19" t="s">
        <v>7</v>
      </c>
      <c r="D263" s="19" t="s">
        <v>389</v>
      </c>
      <c r="E263" s="26" t="s">
        <v>151</v>
      </c>
    </row>
    <row r="264" spans="1:5" x14ac:dyDescent="0.2">
      <c r="A264" s="39"/>
      <c r="B264" s="42"/>
      <c r="C264" s="19" t="s">
        <v>6</v>
      </c>
      <c r="D264" s="19" t="s">
        <v>390</v>
      </c>
      <c r="E264" s="26" t="s">
        <v>188</v>
      </c>
    </row>
    <row r="265" spans="1:5" x14ac:dyDescent="0.2">
      <c r="A265" s="39"/>
      <c r="B265" s="42"/>
      <c r="C265" s="19" t="s">
        <v>6</v>
      </c>
      <c r="D265" s="19" t="s">
        <v>391</v>
      </c>
      <c r="E265" s="26" t="s">
        <v>154</v>
      </c>
    </row>
    <row r="266" spans="1:5" ht="47.25" x14ac:dyDescent="0.2">
      <c r="A266" s="39"/>
      <c r="B266" s="42"/>
      <c r="C266" s="19" t="s">
        <v>6</v>
      </c>
      <c r="D266" s="19" t="s">
        <v>136</v>
      </c>
      <c r="E266" s="26" t="s">
        <v>190</v>
      </c>
    </row>
    <row r="267" spans="1:5" ht="31.5" x14ac:dyDescent="0.2">
      <c r="A267" s="39"/>
      <c r="B267" s="42"/>
      <c r="C267" s="19" t="s">
        <v>6</v>
      </c>
      <c r="D267" s="19" t="s">
        <v>185</v>
      </c>
      <c r="E267" s="26" t="s">
        <v>191</v>
      </c>
    </row>
    <row r="268" spans="1:5" ht="31.5" x14ac:dyDescent="0.2">
      <c r="A268" s="39"/>
      <c r="B268" s="42"/>
      <c r="C268" s="19" t="s">
        <v>6</v>
      </c>
      <c r="D268" s="19" t="s">
        <v>136</v>
      </c>
      <c r="E268" s="26" t="s">
        <v>156</v>
      </c>
    </row>
    <row r="269" spans="1:5" x14ac:dyDescent="0.2">
      <c r="A269" s="39"/>
      <c r="B269" s="42"/>
      <c r="C269" s="37" t="s">
        <v>392</v>
      </c>
      <c r="D269" s="29"/>
      <c r="E269" s="23"/>
    </row>
    <row r="270" spans="1:5" ht="47.25" x14ac:dyDescent="0.2">
      <c r="A270" s="39"/>
      <c r="B270" s="42"/>
      <c r="C270" s="19" t="s">
        <v>7</v>
      </c>
      <c r="D270" s="19">
        <v>56</v>
      </c>
      <c r="E270" s="26" t="s">
        <v>193</v>
      </c>
    </row>
    <row r="271" spans="1:5" ht="31.5" x14ac:dyDescent="0.2">
      <c r="A271" s="39"/>
      <c r="B271" s="42"/>
      <c r="C271" s="19" t="s">
        <v>7</v>
      </c>
      <c r="D271" s="19" t="s">
        <v>393</v>
      </c>
      <c r="E271" s="26" t="s">
        <v>194</v>
      </c>
    </row>
    <row r="272" spans="1:5" ht="31.5" x14ac:dyDescent="0.2">
      <c r="A272" s="39"/>
      <c r="B272" s="42"/>
      <c r="C272" s="19" t="s">
        <v>6</v>
      </c>
      <c r="D272" s="19">
        <v>93</v>
      </c>
      <c r="E272" s="26" t="s">
        <v>195</v>
      </c>
    </row>
    <row r="273" spans="1:5" ht="31.5" x14ac:dyDescent="0.2">
      <c r="A273" s="39"/>
      <c r="B273" s="42"/>
      <c r="C273" s="19" t="s">
        <v>6</v>
      </c>
      <c r="D273" s="19" t="s">
        <v>183</v>
      </c>
      <c r="E273" s="26" t="s">
        <v>197</v>
      </c>
    </row>
    <row r="274" spans="1:5" ht="31.5" x14ac:dyDescent="0.2">
      <c r="A274" s="39"/>
      <c r="B274" s="42"/>
      <c r="C274" s="19" t="s">
        <v>6</v>
      </c>
      <c r="D274" s="19" t="s">
        <v>391</v>
      </c>
      <c r="E274" s="26" t="s">
        <v>198</v>
      </c>
    </row>
    <row r="275" spans="1:5" ht="31.5" x14ac:dyDescent="0.2">
      <c r="A275" s="39"/>
      <c r="B275" s="42"/>
      <c r="C275" s="19" t="s">
        <v>6</v>
      </c>
      <c r="D275" s="19" t="s">
        <v>136</v>
      </c>
      <c r="E275" s="26" t="s">
        <v>200</v>
      </c>
    </row>
    <row r="276" spans="1:5" x14ac:dyDescent="0.2">
      <c r="A276" s="39"/>
      <c r="B276" s="42"/>
      <c r="C276" s="19" t="s">
        <v>6</v>
      </c>
      <c r="D276" s="19" t="s">
        <v>136</v>
      </c>
      <c r="E276" s="26" t="s">
        <v>201</v>
      </c>
    </row>
    <row r="277" spans="1:5" ht="47.25" x14ac:dyDescent="0.2">
      <c r="A277" s="39"/>
      <c r="B277" s="42"/>
      <c r="C277" s="19" t="s">
        <v>7</v>
      </c>
      <c r="D277" s="19">
        <v>122</v>
      </c>
      <c r="E277" s="26" t="s">
        <v>202</v>
      </c>
    </row>
    <row r="278" spans="1:5" ht="31.5" x14ac:dyDescent="0.2">
      <c r="A278" s="39"/>
      <c r="B278" s="42"/>
      <c r="C278" s="19" t="s">
        <v>7</v>
      </c>
      <c r="D278" s="19" t="s">
        <v>394</v>
      </c>
      <c r="E278" s="26" t="s">
        <v>203</v>
      </c>
    </row>
    <row r="279" spans="1:5" ht="31.5" x14ac:dyDescent="0.2">
      <c r="A279" s="39"/>
      <c r="B279" s="42"/>
      <c r="C279" s="19" t="s">
        <v>6</v>
      </c>
      <c r="D279" s="19">
        <v>244</v>
      </c>
      <c r="E279" s="26" t="s">
        <v>204</v>
      </c>
    </row>
    <row r="280" spans="1:5" ht="31.5" x14ac:dyDescent="0.2">
      <c r="A280" s="39"/>
      <c r="B280" s="42"/>
      <c r="C280" s="19" t="s">
        <v>6</v>
      </c>
      <c r="D280" s="19" t="s">
        <v>395</v>
      </c>
      <c r="E280" s="26" t="s">
        <v>205</v>
      </c>
    </row>
    <row r="281" spans="1:5" x14ac:dyDescent="0.2">
      <c r="A281" s="39"/>
      <c r="B281" s="42"/>
      <c r="C281" s="19" t="s">
        <v>6</v>
      </c>
      <c r="D281" s="19" t="s">
        <v>396</v>
      </c>
      <c r="E281" s="26" t="s">
        <v>163</v>
      </c>
    </row>
    <row r="282" spans="1:5" ht="31.5" x14ac:dyDescent="0.2">
      <c r="A282" s="39"/>
      <c r="B282" s="42"/>
      <c r="C282" s="19" t="s">
        <v>6</v>
      </c>
      <c r="D282" s="19" t="s">
        <v>397</v>
      </c>
      <c r="E282" s="26" t="s">
        <v>206</v>
      </c>
    </row>
    <row r="283" spans="1:5" ht="47.25" x14ac:dyDescent="0.2">
      <c r="A283" s="39"/>
      <c r="B283" s="42"/>
      <c r="C283" s="19" t="s">
        <v>7</v>
      </c>
      <c r="D283" s="19">
        <v>122</v>
      </c>
      <c r="E283" s="26" t="s">
        <v>207</v>
      </c>
    </row>
    <row r="284" spans="1:5" ht="47.25" x14ac:dyDescent="0.2">
      <c r="A284" s="39"/>
      <c r="B284" s="42"/>
      <c r="C284" s="19" t="s">
        <v>7</v>
      </c>
      <c r="D284" s="19">
        <v>56</v>
      </c>
      <c r="E284" s="26" t="s">
        <v>208</v>
      </c>
    </row>
    <row r="285" spans="1:5" ht="17.25" x14ac:dyDescent="0.2">
      <c r="A285" s="39"/>
      <c r="B285" s="42"/>
      <c r="C285" s="73" t="s">
        <v>455</v>
      </c>
      <c r="D285" s="74"/>
      <c r="E285" s="75"/>
    </row>
    <row r="286" spans="1:5" s="80" customFormat="1" x14ac:dyDescent="0.2">
      <c r="A286" s="39"/>
      <c r="B286" s="42"/>
      <c r="C286" s="78" t="s">
        <v>8</v>
      </c>
      <c r="D286" s="78">
        <v>108</v>
      </c>
      <c r="E286" s="79" t="s">
        <v>449</v>
      </c>
    </row>
    <row r="287" spans="1:5" s="80" customFormat="1" x14ac:dyDescent="0.2">
      <c r="A287" s="39"/>
      <c r="B287" s="42"/>
      <c r="C287" s="78" t="s">
        <v>8</v>
      </c>
      <c r="D287" s="78">
        <v>2.4</v>
      </c>
      <c r="E287" s="79" t="s">
        <v>450</v>
      </c>
    </row>
    <row r="288" spans="1:5" s="80" customFormat="1" ht="31.5" x14ac:dyDescent="0.2">
      <c r="A288" s="39"/>
      <c r="B288" s="42"/>
      <c r="C288" s="78" t="s">
        <v>8</v>
      </c>
      <c r="D288" s="78">
        <v>107.78</v>
      </c>
      <c r="E288" s="79" t="s">
        <v>451</v>
      </c>
    </row>
    <row r="289" spans="1:5" s="80" customFormat="1" x14ac:dyDescent="0.2">
      <c r="A289" s="39"/>
      <c r="B289" s="42"/>
      <c r="C289" s="78" t="s">
        <v>8</v>
      </c>
      <c r="D289" s="78">
        <v>107.78</v>
      </c>
      <c r="E289" s="79" t="s">
        <v>452</v>
      </c>
    </row>
    <row r="290" spans="1:5" s="80" customFormat="1" ht="63" x14ac:dyDescent="0.2">
      <c r="A290" s="39"/>
      <c r="B290" s="42"/>
      <c r="C290" s="78" t="s">
        <v>7</v>
      </c>
      <c r="D290" s="78">
        <v>24</v>
      </c>
      <c r="E290" s="79" t="s">
        <v>453</v>
      </c>
    </row>
    <row r="291" spans="1:5" s="80" customFormat="1" x14ac:dyDescent="0.2">
      <c r="A291" s="39"/>
      <c r="B291" s="42"/>
      <c r="C291" s="78" t="s">
        <v>456</v>
      </c>
      <c r="D291" s="78">
        <v>15</v>
      </c>
      <c r="E291" s="79" t="s">
        <v>454</v>
      </c>
    </row>
    <row r="292" spans="1:5" s="80" customFormat="1" ht="31.5" x14ac:dyDescent="0.2">
      <c r="A292" s="39"/>
      <c r="B292" s="42"/>
      <c r="C292" s="78" t="s">
        <v>456</v>
      </c>
      <c r="D292" s="78" t="s">
        <v>38</v>
      </c>
      <c r="E292" s="79" t="s">
        <v>238</v>
      </c>
    </row>
    <row r="293" spans="1:5" s="80" customFormat="1" ht="31.5" x14ac:dyDescent="0.2">
      <c r="A293" s="39"/>
      <c r="B293" s="42"/>
      <c r="C293" s="78" t="s">
        <v>456</v>
      </c>
      <c r="D293" s="78" t="s">
        <v>11</v>
      </c>
      <c r="E293" s="79" t="s">
        <v>239</v>
      </c>
    </row>
    <row r="294" spans="1:5" s="80" customFormat="1" ht="31.5" x14ac:dyDescent="0.2">
      <c r="A294" s="39"/>
      <c r="B294" s="42"/>
      <c r="C294" s="78" t="s">
        <v>456</v>
      </c>
      <c r="D294" s="78" t="s">
        <v>11</v>
      </c>
      <c r="E294" s="79" t="s">
        <v>240</v>
      </c>
    </row>
    <row r="295" spans="1:5" x14ac:dyDescent="0.2">
      <c r="A295" s="39"/>
      <c r="B295" s="42"/>
      <c r="C295" s="70" t="s">
        <v>398</v>
      </c>
      <c r="D295" s="71"/>
      <c r="E295" s="72"/>
    </row>
    <row r="296" spans="1:5" ht="31.5" x14ac:dyDescent="0.2">
      <c r="A296" s="39"/>
      <c r="B296" s="42"/>
      <c r="C296" s="21" t="s">
        <v>6</v>
      </c>
      <c r="D296" s="24">
        <v>4</v>
      </c>
      <c r="E296" s="28" t="s">
        <v>209</v>
      </c>
    </row>
    <row r="297" spans="1:5" x14ac:dyDescent="0.2">
      <c r="A297" s="39"/>
      <c r="B297" s="42"/>
      <c r="C297" s="19" t="s">
        <v>6</v>
      </c>
      <c r="D297" s="19" t="s">
        <v>13</v>
      </c>
      <c r="E297" s="26" t="s">
        <v>210</v>
      </c>
    </row>
    <row r="298" spans="1:5" ht="31.5" x14ac:dyDescent="0.2">
      <c r="A298" s="39"/>
      <c r="B298" s="42"/>
      <c r="C298" s="19" t="s">
        <v>6</v>
      </c>
      <c r="D298" s="19" t="s">
        <v>13</v>
      </c>
      <c r="E298" s="26" t="s">
        <v>211</v>
      </c>
    </row>
    <row r="299" spans="1:5" ht="31.5" x14ac:dyDescent="0.2">
      <c r="A299" s="39"/>
      <c r="B299" s="42"/>
      <c r="C299" s="19" t="s">
        <v>6</v>
      </c>
      <c r="D299" s="19">
        <v>4</v>
      </c>
      <c r="E299" s="26" t="s">
        <v>212</v>
      </c>
    </row>
    <row r="300" spans="1:5" ht="31.5" x14ac:dyDescent="0.2">
      <c r="A300" s="39"/>
      <c r="B300" s="42"/>
      <c r="C300" s="19" t="s">
        <v>6</v>
      </c>
      <c r="D300" s="19" t="s">
        <v>13</v>
      </c>
      <c r="E300" s="26" t="s">
        <v>213</v>
      </c>
    </row>
    <row r="301" spans="1:5" ht="31.5" x14ac:dyDescent="0.2">
      <c r="A301" s="39"/>
      <c r="B301" s="42"/>
      <c r="C301" s="19" t="s">
        <v>6</v>
      </c>
      <c r="D301" s="19">
        <v>33</v>
      </c>
      <c r="E301" s="26" t="s">
        <v>215</v>
      </c>
    </row>
    <row r="302" spans="1:5" ht="63" x14ac:dyDescent="0.2">
      <c r="A302" s="39"/>
      <c r="B302" s="42"/>
      <c r="C302" s="19" t="s">
        <v>6</v>
      </c>
      <c r="D302" s="19" t="s">
        <v>189</v>
      </c>
      <c r="E302" s="26" t="s">
        <v>216</v>
      </c>
    </row>
    <row r="303" spans="1:5" x14ac:dyDescent="0.2">
      <c r="A303" s="39"/>
      <c r="B303" s="42"/>
      <c r="C303" s="19" t="s">
        <v>6</v>
      </c>
      <c r="D303" s="19" t="s">
        <v>189</v>
      </c>
      <c r="E303" s="26" t="s">
        <v>217</v>
      </c>
    </row>
    <row r="304" spans="1:5" ht="47.25" x14ac:dyDescent="0.2">
      <c r="A304" s="39"/>
      <c r="B304" s="42"/>
      <c r="C304" s="19" t="s">
        <v>6</v>
      </c>
      <c r="D304" s="19" t="s">
        <v>173</v>
      </c>
      <c r="E304" s="26" t="s">
        <v>218</v>
      </c>
    </row>
    <row r="305" spans="1:5" x14ac:dyDescent="0.2">
      <c r="A305" s="39"/>
      <c r="B305" s="42"/>
      <c r="C305" s="19" t="s">
        <v>6</v>
      </c>
      <c r="D305" s="19">
        <v>33</v>
      </c>
      <c r="E305" s="26" t="s">
        <v>214</v>
      </c>
    </row>
    <row r="306" spans="1:5" ht="31.5" x14ac:dyDescent="0.2">
      <c r="A306" s="39"/>
      <c r="B306" s="42"/>
      <c r="C306" s="19" t="s">
        <v>6</v>
      </c>
      <c r="D306" s="19" t="s">
        <v>276</v>
      </c>
      <c r="E306" s="26" t="s">
        <v>224</v>
      </c>
    </row>
    <row r="307" spans="1:5" ht="31.5" x14ac:dyDescent="0.2">
      <c r="A307" s="39"/>
      <c r="B307" s="42"/>
      <c r="C307" s="19" t="s">
        <v>6</v>
      </c>
      <c r="D307" s="19">
        <v>66</v>
      </c>
      <c r="E307" s="26" t="s">
        <v>212</v>
      </c>
    </row>
    <row r="308" spans="1:5" ht="94.5" x14ac:dyDescent="0.2">
      <c r="A308" s="39"/>
      <c r="B308" s="42"/>
      <c r="C308" s="19" t="s">
        <v>6</v>
      </c>
      <c r="D308" s="19" t="s">
        <v>400</v>
      </c>
      <c r="E308" s="26" t="s">
        <v>170</v>
      </c>
    </row>
    <row r="309" spans="1:5" ht="31.5" x14ac:dyDescent="0.2">
      <c r="A309" s="39"/>
      <c r="B309" s="42"/>
      <c r="C309" s="19" t="s">
        <v>6</v>
      </c>
      <c r="D309" s="19">
        <v>16</v>
      </c>
      <c r="E309" s="26" t="s">
        <v>219</v>
      </c>
    </row>
    <row r="310" spans="1:5" ht="47.25" x14ac:dyDescent="0.2">
      <c r="A310" s="39"/>
      <c r="B310" s="42"/>
      <c r="C310" s="19" t="s">
        <v>6</v>
      </c>
      <c r="D310" s="19" t="s">
        <v>199</v>
      </c>
      <c r="E310" s="26" t="s">
        <v>220</v>
      </c>
    </row>
    <row r="311" spans="1:5" ht="47.25" x14ac:dyDescent="0.2">
      <c r="A311" s="39"/>
      <c r="B311" s="42"/>
      <c r="C311" s="19" t="s">
        <v>6</v>
      </c>
      <c r="D311" s="19" t="s">
        <v>10</v>
      </c>
      <c r="E311" s="26" t="s">
        <v>221</v>
      </c>
    </row>
    <row r="312" spans="1:5" ht="31.5" x14ac:dyDescent="0.2">
      <c r="A312" s="39"/>
      <c r="B312" s="42"/>
      <c r="C312" s="19" t="s">
        <v>6</v>
      </c>
      <c r="D312" s="19">
        <v>32</v>
      </c>
      <c r="E312" s="26" t="s">
        <v>212</v>
      </c>
    </row>
    <row r="313" spans="1:5" x14ac:dyDescent="0.2">
      <c r="A313" s="39"/>
      <c r="B313" s="42"/>
      <c r="C313" s="19" t="s">
        <v>6</v>
      </c>
      <c r="D313" s="19">
        <v>6</v>
      </c>
      <c r="E313" s="26" t="s">
        <v>222</v>
      </c>
    </row>
    <row r="314" spans="1:5" ht="31.5" x14ac:dyDescent="0.2">
      <c r="A314" s="39"/>
      <c r="B314" s="42"/>
      <c r="C314" s="19" t="s">
        <v>6</v>
      </c>
      <c r="D314" s="19" t="s">
        <v>11</v>
      </c>
      <c r="E314" s="26" t="s">
        <v>223</v>
      </c>
    </row>
    <row r="315" spans="1:5" x14ac:dyDescent="0.2">
      <c r="A315" s="39"/>
      <c r="B315" s="42"/>
      <c r="C315" s="19" t="s">
        <v>6</v>
      </c>
      <c r="D315" s="19">
        <v>6</v>
      </c>
      <c r="E315" s="26" t="s">
        <v>214</v>
      </c>
    </row>
    <row r="316" spans="1:5" ht="47.25" x14ac:dyDescent="0.2">
      <c r="A316" s="39"/>
      <c r="B316" s="42"/>
      <c r="C316" s="19" t="s">
        <v>6</v>
      </c>
      <c r="D316" s="19" t="s">
        <v>11</v>
      </c>
      <c r="E316" s="26" t="s">
        <v>399</v>
      </c>
    </row>
    <row r="317" spans="1:5" ht="31.5" x14ac:dyDescent="0.2">
      <c r="A317" s="39"/>
      <c r="B317" s="42"/>
      <c r="C317" s="19" t="s">
        <v>6</v>
      </c>
      <c r="D317" s="19">
        <v>12</v>
      </c>
      <c r="E317" s="26" t="s">
        <v>212</v>
      </c>
    </row>
    <row r="318" spans="1:5" ht="94.5" x14ac:dyDescent="0.2">
      <c r="A318" s="39"/>
      <c r="B318" s="43"/>
      <c r="C318" s="19" t="s">
        <v>6</v>
      </c>
      <c r="D318" s="19" t="s">
        <v>192</v>
      </c>
      <c r="E318" s="26" t="s">
        <v>170</v>
      </c>
    </row>
    <row r="319" spans="1:5" ht="63" x14ac:dyDescent="0.2">
      <c r="A319" s="38" t="s">
        <v>225</v>
      </c>
      <c r="B319" s="41" t="s">
        <v>226</v>
      </c>
      <c r="C319" s="19" t="s">
        <v>4</v>
      </c>
      <c r="D319" s="19">
        <v>45</v>
      </c>
      <c r="E319" s="26" t="s">
        <v>62</v>
      </c>
    </row>
    <row r="320" spans="1:5" x14ac:dyDescent="0.2">
      <c r="A320" s="39"/>
      <c r="B320" s="42"/>
      <c r="C320" s="19" t="s">
        <v>4</v>
      </c>
      <c r="D320" s="19" t="s">
        <v>405</v>
      </c>
      <c r="E320" s="26" t="s">
        <v>63</v>
      </c>
    </row>
    <row r="321" spans="1:5" x14ac:dyDescent="0.2">
      <c r="A321" s="39"/>
      <c r="B321" s="42"/>
      <c r="C321" s="19" t="s">
        <v>4</v>
      </c>
      <c r="D321" s="19">
        <v>90</v>
      </c>
      <c r="E321" s="26" t="s">
        <v>440</v>
      </c>
    </row>
    <row r="322" spans="1:5" ht="47.25" x14ac:dyDescent="0.2">
      <c r="A322" s="39"/>
      <c r="B322" s="42"/>
      <c r="C322" s="19" t="s">
        <v>4</v>
      </c>
      <c r="D322" s="19">
        <v>90</v>
      </c>
      <c r="E322" s="26" t="s">
        <v>401</v>
      </c>
    </row>
    <row r="323" spans="1:5" ht="31.5" x14ac:dyDescent="0.2">
      <c r="A323" s="39"/>
      <c r="B323" s="42"/>
      <c r="C323" s="19" t="s">
        <v>9</v>
      </c>
      <c r="D323" s="19" t="s">
        <v>406</v>
      </c>
      <c r="E323" s="26" t="s">
        <v>53</v>
      </c>
    </row>
    <row r="324" spans="1:5" ht="47.25" x14ac:dyDescent="0.2">
      <c r="A324" s="39"/>
      <c r="B324" s="42"/>
      <c r="C324" s="19" t="s">
        <v>4</v>
      </c>
      <c r="D324" s="19">
        <v>11.42</v>
      </c>
      <c r="E324" s="26" t="s">
        <v>402</v>
      </c>
    </row>
    <row r="325" spans="1:5" x14ac:dyDescent="0.2">
      <c r="A325" s="39"/>
      <c r="B325" s="42"/>
      <c r="C325" s="19" t="s">
        <v>4</v>
      </c>
      <c r="D325" s="19" t="s">
        <v>407</v>
      </c>
      <c r="E325" s="26" t="s">
        <v>227</v>
      </c>
    </row>
    <row r="326" spans="1:5" ht="31.5" x14ac:dyDescent="0.2">
      <c r="A326" s="39"/>
      <c r="B326" s="42"/>
      <c r="C326" s="19" t="s">
        <v>6</v>
      </c>
      <c r="D326" s="19">
        <v>200</v>
      </c>
      <c r="E326" s="26" t="s">
        <v>403</v>
      </c>
    </row>
    <row r="327" spans="1:5" ht="31.5" x14ac:dyDescent="0.2">
      <c r="A327" s="40"/>
      <c r="B327" s="43"/>
      <c r="C327" s="19" t="s">
        <v>6</v>
      </c>
      <c r="D327" s="19" t="s">
        <v>408</v>
      </c>
      <c r="E327" s="26" t="s">
        <v>404</v>
      </c>
    </row>
    <row r="328" spans="1:5" ht="31.5" x14ac:dyDescent="0.2">
      <c r="A328" s="44" t="s">
        <v>228</v>
      </c>
      <c r="B328" s="47" t="s">
        <v>229</v>
      </c>
      <c r="C328" s="21" t="s">
        <v>4</v>
      </c>
      <c r="D328" s="21">
        <v>18</v>
      </c>
      <c r="E328" s="27" t="s">
        <v>409</v>
      </c>
    </row>
    <row r="329" spans="1:5" ht="31.5" x14ac:dyDescent="0.2">
      <c r="A329" s="44"/>
      <c r="B329" s="47"/>
      <c r="C329" s="21" t="s">
        <v>9</v>
      </c>
      <c r="D329" s="21" t="s">
        <v>414</v>
      </c>
      <c r="E329" s="27" t="s">
        <v>410</v>
      </c>
    </row>
    <row r="330" spans="1:5" x14ac:dyDescent="0.2">
      <c r="A330" s="44"/>
      <c r="B330" s="47"/>
      <c r="C330" s="21" t="s">
        <v>9</v>
      </c>
      <c r="D330" s="21" t="s">
        <v>415</v>
      </c>
      <c r="E330" s="27" t="s">
        <v>411</v>
      </c>
    </row>
    <row r="331" spans="1:5" ht="31.5" x14ac:dyDescent="0.2">
      <c r="A331" s="44"/>
      <c r="B331" s="47"/>
      <c r="C331" s="21" t="s">
        <v>4</v>
      </c>
      <c r="D331" s="21">
        <v>12</v>
      </c>
      <c r="E331" s="27" t="s">
        <v>412</v>
      </c>
    </row>
    <row r="332" spans="1:5" x14ac:dyDescent="0.2">
      <c r="A332" s="44"/>
      <c r="B332" s="47"/>
      <c r="C332" s="21" t="s">
        <v>4</v>
      </c>
      <c r="D332" s="21">
        <v>24</v>
      </c>
      <c r="E332" s="27" t="s">
        <v>230</v>
      </c>
    </row>
    <row r="333" spans="1:5" ht="47.25" x14ac:dyDescent="0.2">
      <c r="A333" s="44"/>
      <c r="B333" s="47"/>
      <c r="C333" s="21" t="s">
        <v>8</v>
      </c>
      <c r="D333" s="21" t="s">
        <v>416</v>
      </c>
      <c r="E333" s="27" t="s">
        <v>413</v>
      </c>
    </row>
    <row r="334" spans="1:5" x14ac:dyDescent="0.2">
      <c r="A334" s="44"/>
      <c r="B334" s="47"/>
      <c r="C334" s="66" t="s">
        <v>417</v>
      </c>
      <c r="D334" s="66"/>
      <c r="E334" s="66"/>
    </row>
    <row r="335" spans="1:5" ht="31.5" x14ac:dyDescent="0.2">
      <c r="A335" s="44"/>
      <c r="B335" s="47"/>
      <c r="C335" s="21" t="s">
        <v>8</v>
      </c>
      <c r="D335" s="21" t="s">
        <v>298</v>
      </c>
      <c r="E335" s="27" t="s">
        <v>418</v>
      </c>
    </row>
    <row r="336" spans="1:5" ht="47.25" x14ac:dyDescent="0.2">
      <c r="A336" s="44"/>
      <c r="B336" s="47"/>
      <c r="C336" s="21" t="s">
        <v>8</v>
      </c>
      <c r="D336" s="21" t="s">
        <v>424</v>
      </c>
      <c r="E336" s="27" t="s">
        <v>17</v>
      </c>
    </row>
    <row r="337" spans="1:5" ht="31.5" x14ac:dyDescent="0.2">
      <c r="A337" s="44"/>
      <c r="B337" s="47"/>
      <c r="C337" s="21" t="s">
        <v>8</v>
      </c>
      <c r="D337" s="21" t="s">
        <v>298</v>
      </c>
      <c r="E337" s="27" t="s">
        <v>419</v>
      </c>
    </row>
    <row r="338" spans="1:5" x14ac:dyDescent="0.2">
      <c r="A338" s="44"/>
      <c r="B338" s="47"/>
      <c r="C338" s="21" t="s">
        <v>8</v>
      </c>
      <c r="D338" s="21" t="s">
        <v>425</v>
      </c>
      <c r="E338" s="27" t="s">
        <v>231</v>
      </c>
    </row>
    <row r="339" spans="1:5" x14ac:dyDescent="0.2">
      <c r="A339" s="44"/>
      <c r="B339" s="47"/>
      <c r="C339" s="21" t="s">
        <v>8</v>
      </c>
      <c r="D339" s="21">
        <v>4.5</v>
      </c>
      <c r="E339" s="27" t="s">
        <v>420</v>
      </c>
    </row>
    <row r="340" spans="1:5" ht="31.5" x14ac:dyDescent="0.2">
      <c r="A340" s="44"/>
      <c r="B340" s="47"/>
      <c r="C340" s="21" t="s">
        <v>8</v>
      </c>
      <c r="D340" s="21" t="s">
        <v>426</v>
      </c>
      <c r="E340" s="27" t="s">
        <v>18</v>
      </c>
    </row>
    <row r="341" spans="1:5" x14ac:dyDescent="0.2">
      <c r="A341" s="44"/>
      <c r="B341" s="47"/>
      <c r="C341" s="21" t="s">
        <v>9</v>
      </c>
      <c r="D341" s="21" t="s">
        <v>427</v>
      </c>
      <c r="E341" s="27" t="s">
        <v>33</v>
      </c>
    </row>
    <row r="342" spans="1:5" ht="47.25" x14ac:dyDescent="0.2">
      <c r="A342" s="44"/>
      <c r="B342" s="47"/>
      <c r="C342" s="21" t="s">
        <v>9</v>
      </c>
      <c r="D342" s="21" t="s">
        <v>428</v>
      </c>
      <c r="E342" s="27" t="s">
        <v>76</v>
      </c>
    </row>
    <row r="343" spans="1:5" ht="47.25" x14ac:dyDescent="0.2">
      <c r="A343" s="44"/>
      <c r="B343" s="47"/>
      <c r="C343" s="21" t="s">
        <v>4</v>
      </c>
      <c r="D343" s="21">
        <v>18</v>
      </c>
      <c r="E343" s="27" t="s">
        <v>232</v>
      </c>
    </row>
    <row r="344" spans="1:5" x14ac:dyDescent="0.2">
      <c r="A344" s="44"/>
      <c r="B344" s="47"/>
      <c r="C344" s="21" t="s">
        <v>4</v>
      </c>
      <c r="D344" s="21" t="s">
        <v>429</v>
      </c>
      <c r="E344" s="27" t="s">
        <v>233</v>
      </c>
    </row>
    <row r="345" spans="1:5" x14ac:dyDescent="0.2">
      <c r="A345" s="44"/>
      <c r="B345" s="47"/>
      <c r="C345" s="21" t="s">
        <v>9</v>
      </c>
      <c r="D345" s="21" t="s">
        <v>430</v>
      </c>
      <c r="E345" s="27" t="s">
        <v>20</v>
      </c>
    </row>
    <row r="346" spans="1:5" ht="78.75" x14ac:dyDescent="0.2">
      <c r="A346" s="44"/>
      <c r="B346" s="47"/>
      <c r="C346" s="21" t="s">
        <v>9</v>
      </c>
      <c r="D346" s="21" t="s">
        <v>430</v>
      </c>
      <c r="E346" s="27" t="s">
        <v>21</v>
      </c>
    </row>
    <row r="347" spans="1:5" x14ac:dyDescent="0.2">
      <c r="A347" s="44"/>
      <c r="B347" s="47"/>
      <c r="C347" s="21" t="s">
        <v>9</v>
      </c>
      <c r="D347" s="21" t="s">
        <v>431</v>
      </c>
      <c r="E347" s="27" t="s">
        <v>234</v>
      </c>
    </row>
    <row r="348" spans="1:5" ht="31.5" x14ac:dyDescent="0.2">
      <c r="A348" s="44"/>
      <c r="B348" s="47"/>
      <c r="C348" s="21" t="s">
        <v>9</v>
      </c>
      <c r="D348" s="21" t="s">
        <v>431</v>
      </c>
      <c r="E348" s="27" t="s">
        <v>22</v>
      </c>
    </row>
    <row r="349" spans="1:5" ht="31.5" x14ac:dyDescent="0.2">
      <c r="A349" s="44"/>
      <c r="B349" s="47"/>
      <c r="C349" s="21" t="s">
        <v>9</v>
      </c>
      <c r="D349" s="21" t="s">
        <v>432</v>
      </c>
      <c r="E349" s="27" t="s">
        <v>235</v>
      </c>
    </row>
    <row r="350" spans="1:5" ht="31.5" x14ac:dyDescent="0.2">
      <c r="A350" s="44"/>
      <c r="B350" s="47"/>
      <c r="C350" s="21" t="s">
        <v>9</v>
      </c>
      <c r="D350" s="21" t="s">
        <v>432</v>
      </c>
      <c r="E350" s="27" t="s">
        <v>22</v>
      </c>
    </row>
    <row r="351" spans="1:5" x14ac:dyDescent="0.2">
      <c r="A351" s="44"/>
      <c r="B351" s="47"/>
      <c r="C351" s="21" t="s">
        <v>7</v>
      </c>
      <c r="D351" s="21">
        <v>12</v>
      </c>
      <c r="E351" s="27" t="s">
        <v>236</v>
      </c>
    </row>
    <row r="352" spans="1:5" ht="31.5" x14ac:dyDescent="0.2">
      <c r="A352" s="44"/>
      <c r="B352" s="47"/>
      <c r="C352" s="21" t="s">
        <v>4</v>
      </c>
      <c r="D352" s="21">
        <v>22</v>
      </c>
      <c r="E352" s="27" t="s">
        <v>14</v>
      </c>
    </row>
    <row r="353" spans="1:5" ht="31.5" x14ac:dyDescent="0.2">
      <c r="A353" s="44"/>
      <c r="B353" s="47"/>
      <c r="C353" s="21" t="s">
        <v>4</v>
      </c>
      <c r="D353" s="21">
        <v>22</v>
      </c>
      <c r="E353" s="27" t="s">
        <v>15</v>
      </c>
    </row>
    <row r="354" spans="1:5" ht="31.5" x14ac:dyDescent="0.2">
      <c r="A354" s="44"/>
      <c r="B354" s="47"/>
      <c r="C354" s="21" t="s">
        <v>4</v>
      </c>
      <c r="D354" s="21">
        <v>18</v>
      </c>
      <c r="E354" s="27" t="s">
        <v>237</v>
      </c>
    </row>
    <row r="355" spans="1:5" ht="31.5" x14ac:dyDescent="0.2">
      <c r="A355" s="44"/>
      <c r="B355" s="47"/>
      <c r="C355" s="21" t="s">
        <v>9</v>
      </c>
      <c r="D355" s="21" t="s">
        <v>433</v>
      </c>
      <c r="E355" s="27" t="s">
        <v>421</v>
      </c>
    </row>
    <row r="356" spans="1:5" ht="47.25" x14ac:dyDescent="0.2">
      <c r="A356" s="44"/>
      <c r="B356" s="47"/>
      <c r="C356" s="21" t="s">
        <v>4</v>
      </c>
      <c r="D356" s="21" t="s">
        <v>434</v>
      </c>
      <c r="E356" s="27" t="s">
        <v>25</v>
      </c>
    </row>
    <row r="357" spans="1:5" ht="31.5" x14ac:dyDescent="0.2">
      <c r="A357" s="44"/>
      <c r="B357" s="47"/>
      <c r="C357" s="21" t="s">
        <v>4</v>
      </c>
      <c r="D357" s="21">
        <v>18</v>
      </c>
      <c r="E357" s="27" t="s">
        <v>422</v>
      </c>
    </row>
    <row r="358" spans="1:5" ht="31.5" x14ac:dyDescent="0.2">
      <c r="A358" s="44"/>
      <c r="B358" s="47"/>
      <c r="C358" s="21" t="s">
        <v>9</v>
      </c>
      <c r="D358" s="21" t="s">
        <v>435</v>
      </c>
      <c r="E358" s="27" t="s">
        <v>423</v>
      </c>
    </row>
    <row r="359" spans="1:5" s="80" customFormat="1" ht="47.25" x14ac:dyDescent="0.2">
      <c r="A359" s="76" t="s">
        <v>192</v>
      </c>
      <c r="B359" s="77" t="s">
        <v>457</v>
      </c>
      <c r="C359" s="78" t="s">
        <v>8</v>
      </c>
      <c r="D359" s="78">
        <v>8.6999999999999993</v>
      </c>
      <c r="E359" s="79" t="s">
        <v>458</v>
      </c>
    </row>
    <row r="360" spans="1:5" s="80" customFormat="1" ht="47.25" x14ac:dyDescent="0.2">
      <c r="A360" s="81"/>
      <c r="B360" s="82"/>
      <c r="C360" s="78" t="s">
        <v>8</v>
      </c>
      <c r="D360" s="78">
        <v>41.56</v>
      </c>
      <c r="E360" s="79" t="s">
        <v>459</v>
      </c>
    </row>
    <row r="361" spans="1:5" s="80" customFormat="1" ht="31.5" x14ac:dyDescent="0.2">
      <c r="A361" s="81"/>
      <c r="B361" s="82"/>
      <c r="C361" s="78" t="s">
        <v>8</v>
      </c>
      <c r="D361" s="78">
        <v>2.4</v>
      </c>
      <c r="E361" s="79" t="s">
        <v>30</v>
      </c>
    </row>
    <row r="362" spans="1:5" s="80" customFormat="1" ht="47.25" x14ac:dyDescent="0.2">
      <c r="A362" s="81"/>
      <c r="B362" s="82"/>
      <c r="C362" s="78" t="s">
        <v>8</v>
      </c>
      <c r="D362" s="78">
        <v>35.26</v>
      </c>
      <c r="E362" s="79" t="s">
        <v>460</v>
      </c>
    </row>
    <row r="363" spans="1:5" s="80" customFormat="1" ht="31.5" x14ac:dyDescent="0.2">
      <c r="A363" s="81"/>
      <c r="B363" s="82"/>
      <c r="C363" s="78" t="s">
        <v>8</v>
      </c>
      <c r="D363" s="78">
        <v>35.26</v>
      </c>
      <c r="E363" s="79" t="s">
        <v>461</v>
      </c>
    </row>
    <row r="364" spans="1:5" s="80" customFormat="1" x14ac:dyDescent="0.2">
      <c r="A364" s="81"/>
      <c r="B364" s="82"/>
      <c r="C364" s="83" t="s">
        <v>462</v>
      </c>
      <c r="D364" s="84"/>
      <c r="E364" s="85"/>
    </row>
    <row r="365" spans="1:5" s="80" customFormat="1" ht="47.25" x14ac:dyDescent="0.2">
      <c r="A365" s="81"/>
      <c r="B365" s="82"/>
      <c r="C365" s="86" t="s">
        <v>8</v>
      </c>
      <c r="D365" s="87">
        <v>8.6999999999999993</v>
      </c>
      <c r="E365" s="88" t="s">
        <v>463</v>
      </c>
    </row>
    <row r="366" spans="1:5" s="80" customFormat="1" ht="63" x14ac:dyDescent="0.2">
      <c r="A366" s="81"/>
      <c r="B366" s="82"/>
      <c r="C366" s="78" t="s">
        <v>7</v>
      </c>
      <c r="D366" s="78" t="s">
        <v>464</v>
      </c>
      <c r="E366" s="79" t="s">
        <v>465</v>
      </c>
    </row>
    <row r="367" spans="1:5" s="80" customFormat="1" x14ac:dyDescent="0.2">
      <c r="A367" s="81"/>
      <c r="B367" s="82"/>
      <c r="C367" s="78" t="s">
        <v>8</v>
      </c>
      <c r="D367" s="78" t="s">
        <v>466</v>
      </c>
      <c r="E367" s="79" t="s">
        <v>467</v>
      </c>
    </row>
    <row r="368" spans="1:5" s="80" customFormat="1" ht="31.5" x14ac:dyDescent="0.2">
      <c r="A368" s="81"/>
      <c r="B368" s="82"/>
      <c r="C368" s="78" t="s">
        <v>6</v>
      </c>
      <c r="D368" s="78" t="s">
        <v>38</v>
      </c>
      <c r="E368" s="79" t="s">
        <v>468</v>
      </c>
    </row>
    <row r="369" spans="1:5" s="80" customFormat="1" ht="31.5" x14ac:dyDescent="0.2">
      <c r="A369" s="81"/>
      <c r="B369" s="82"/>
      <c r="C369" s="78" t="s">
        <v>16</v>
      </c>
      <c r="D369" s="78">
        <v>108</v>
      </c>
      <c r="E369" s="79" t="s">
        <v>469</v>
      </c>
    </row>
    <row r="370" spans="1:5" s="80" customFormat="1" x14ac:dyDescent="0.2">
      <c r="A370" s="81"/>
      <c r="B370" s="82"/>
      <c r="C370" s="78" t="s">
        <v>6</v>
      </c>
      <c r="D370" s="78" t="s">
        <v>38</v>
      </c>
      <c r="E370" s="79" t="s">
        <v>470</v>
      </c>
    </row>
    <row r="371" spans="1:5" s="80" customFormat="1" ht="31.5" x14ac:dyDescent="0.2">
      <c r="A371" s="81"/>
      <c r="B371" s="82"/>
      <c r="C371" s="78" t="s">
        <v>6</v>
      </c>
      <c r="D371" s="78">
        <v>6</v>
      </c>
      <c r="E371" s="79" t="s">
        <v>471</v>
      </c>
    </row>
    <row r="372" spans="1:5" s="80" customFormat="1" ht="31.5" x14ac:dyDescent="0.2">
      <c r="A372" s="81"/>
      <c r="B372" s="82"/>
      <c r="C372" s="78" t="s">
        <v>6</v>
      </c>
      <c r="D372" s="78" t="s">
        <v>11</v>
      </c>
      <c r="E372" s="79" t="s">
        <v>472</v>
      </c>
    </row>
    <row r="373" spans="1:5" s="80" customFormat="1" ht="31.5" x14ac:dyDescent="0.2">
      <c r="A373" s="89"/>
      <c r="B373" s="90"/>
      <c r="C373" s="78" t="s">
        <v>6</v>
      </c>
      <c r="D373" s="78" t="s">
        <v>11</v>
      </c>
      <c r="E373" s="79" t="s">
        <v>473</v>
      </c>
    </row>
    <row r="374" spans="1:5" s="80" customFormat="1" x14ac:dyDescent="0.2">
      <c r="A374" s="38" t="s">
        <v>474</v>
      </c>
      <c r="B374" s="41" t="s">
        <v>475</v>
      </c>
      <c r="C374" s="78" t="s">
        <v>7</v>
      </c>
      <c r="D374" s="78">
        <v>460</v>
      </c>
      <c r="E374" s="79" t="s">
        <v>241</v>
      </c>
    </row>
    <row r="375" spans="1:5" s="80" customFormat="1" ht="31.5" x14ac:dyDescent="0.2">
      <c r="A375" s="39"/>
      <c r="B375" s="42"/>
      <c r="C375" s="78" t="s">
        <v>8</v>
      </c>
      <c r="D375" s="78">
        <v>52</v>
      </c>
      <c r="E375" s="79" t="s">
        <v>476</v>
      </c>
    </row>
    <row r="376" spans="1:5" s="80" customFormat="1" ht="63" x14ac:dyDescent="0.2">
      <c r="A376" s="39"/>
      <c r="B376" s="42"/>
      <c r="C376" s="78" t="s">
        <v>8</v>
      </c>
      <c r="D376" s="78">
        <v>364</v>
      </c>
      <c r="E376" s="79" t="s">
        <v>477</v>
      </c>
    </row>
    <row r="377" spans="1:5" s="80" customFormat="1" ht="31.5" x14ac:dyDescent="0.2">
      <c r="A377" s="39"/>
      <c r="B377" s="42"/>
      <c r="C377" s="78" t="s">
        <v>8</v>
      </c>
      <c r="D377" s="78">
        <v>52</v>
      </c>
      <c r="E377" s="79" t="s">
        <v>30</v>
      </c>
    </row>
    <row r="378" spans="1:5" s="80" customFormat="1" ht="47.25" x14ac:dyDescent="0.2">
      <c r="A378" s="39"/>
      <c r="B378" s="42"/>
      <c r="C378" s="78" t="s">
        <v>9</v>
      </c>
      <c r="D378" s="78" t="s">
        <v>478</v>
      </c>
      <c r="E378" s="79" t="s">
        <v>255</v>
      </c>
    </row>
    <row r="379" spans="1:5" s="80" customFormat="1" x14ac:dyDescent="0.2">
      <c r="A379" s="39"/>
      <c r="B379" s="42"/>
      <c r="C379" s="83" t="s">
        <v>479</v>
      </c>
      <c r="D379" s="84"/>
      <c r="E379" s="85"/>
    </row>
    <row r="380" spans="1:5" s="80" customFormat="1" ht="31.5" x14ac:dyDescent="0.2">
      <c r="A380" s="39"/>
      <c r="B380" s="42"/>
      <c r="C380" s="78" t="s">
        <v>8</v>
      </c>
      <c r="D380" s="78">
        <v>156</v>
      </c>
      <c r="E380" s="79" t="s">
        <v>480</v>
      </c>
    </row>
    <row r="381" spans="1:5" ht="47.25" x14ac:dyDescent="0.2">
      <c r="A381" s="39"/>
      <c r="B381" s="42"/>
      <c r="C381" s="19" t="s">
        <v>8</v>
      </c>
      <c r="D381" s="19" t="s">
        <v>481</v>
      </c>
      <c r="E381" s="26" t="s">
        <v>17</v>
      </c>
    </row>
    <row r="382" spans="1:5" ht="63" x14ac:dyDescent="0.2">
      <c r="A382" s="39"/>
      <c r="B382" s="42"/>
      <c r="C382" s="19" t="s">
        <v>4</v>
      </c>
      <c r="D382" s="19">
        <v>1040</v>
      </c>
      <c r="E382" s="26" t="s">
        <v>482</v>
      </c>
    </row>
    <row r="383" spans="1:5" ht="47.25" x14ac:dyDescent="0.2">
      <c r="A383" s="39"/>
      <c r="B383" s="42"/>
      <c r="C383" s="19" t="s">
        <v>4</v>
      </c>
      <c r="D383" s="19">
        <v>1040</v>
      </c>
      <c r="E383" s="26" t="s">
        <v>483</v>
      </c>
    </row>
    <row r="384" spans="1:5" ht="47.25" x14ac:dyDescent="0.2">
      <c r="A384" s="39"/>
      <c r="B384" s="42"/>
      <c r="C384" s="19" t="s">
        <v>9</v>
      </c>
      <c r="D384" s="19" t="s">
        <v>484</v>
      </c>
      <c r="E384" s="26" t="s">
        <v>485</v>
      </c>
    </row>
    <row r="385" spans="1:5" ht="31.5" x14ac:dyDescent="0.2">
      <c r="A385" s="39"/>
      <c r="B385" s="42"/>
      <c r="C385" s="19" t="s">
        <v>7</v>
      </c>
      <c r="D385" s="19">
        <v>460</v>
      </c>
      <c r="E385" s="26" t="s">
        <v>34</v>
      </c>
    </row>
    <row r="386" spans="1:5" ht="47.25" x14ac:dyDescent="0.2">
      <c r="A386" s="39"/>
      <c r="B386" s="42"/>
      <c r="C386" s="19" t="s">
        <v>8</v>
      </c>
      <c r="D386" s="19" t="s">
        <v>486</v>
      </c>
      <c r="E386" s="26" t="s">
        <v>36</v>
      </c>
    </row>
    <row r="387" spans="1:5" ht="47.25" x14ac:dyDescent="0.2">
      <c r="A387" s="39"/>
      <c r="B387" s="42"/>
      <c r="C387" s="19" t="s">
        <v>8</v>
      </c>
      <c r="D387" s="19" t="s">
        <v>487</v>
      </c>
      <c r="E387" s="26" t="s">
        <v>35</v>
      </c>
    </row>
    <row r="388" spans="1:5" ht="31.5" x14ac:dyDescent="0.2">
      <c r="A388" s="40"/>
      <c r="B388" s="43"/>
      <c r="C388" s="19" t="s">
        <v>6</v>
      </c>
      <c r="D388" s="19" t="s">
        <v>488</v>
      </c>
      <c r="E388" s="26" t="s">
        <v>489</v>
      </c>
    </row>
    <row r="389" spans="1:5" x14ac:dyDescent="0.2">
      <c r="A389" s="38" t="s">
        <v>199</v>
      </c>
      <c r="B389" s="41" t="s">
        <v>490</v>
      </c>
      <c r="C389" s="19" t="s">
        <v>4</v>
      </c>
      <c r="D389" s="19">
        <v>900</v>
      </c>
      <c r="E389" s="26" t="s">
        <v>491</v>
      </c>
    </row>
    <row r="390" spans="1:5" x14ac:dyDescent="0.2">
      <c r="A390" s="39"/>
      <c r="B390" s="42"/>
      <c r="C390" s="19" t="s">
        <v>6</v>
      </c>
      <c r="D390" s="19">
        <v>1</v>
      </c>
      <c r="E390" s="26" t="s">
        <v>492</v>
      </c>
    </row>
    <row r="391" spans="1:5" x14ac:dyDescent="0.2">
      <c r="A391" s="39"/>
      <c r="B391" s="42"/>
      <c r="C391" s="19" t="s">
        <v>493</v>
      </c>
      <c r="D391" s="19">
        <v>2</v>
      </c>
      <c r="E391" s="26" t="s">
        <v>494</v>
      </c>
    </row>
    <row r="392" spans="1:5" ht="31.5" x14ac:dyDescent="0.2">
      <c r="A392" s="39"/>
      <c r="B392" s="42"/>
      <c r="C392" s="19" t="s">
        <v>8</v>
      </c>
      <c r="D392" s="19" t="s">
        <v>495</v>
      </c>
      <c r="E392" s="26" t="s">
        <v>496</v>
      </c>
    </row>
    <row r="393" spans="1:5" ht="31.5" x14ac:dyDescent="0.2">
      <c r="A393" s="39"/>
      <c r="B393" s="42"/>
      <c r="C393" s="19" t="s">
        <v>6</v>
      </c>
      <c r="D393" s="19">
        <v>240</v>
      </c>
      <c r="E393" s="26" t="s">
        <v>497</v>
      </c>
    </row>
    <row r="394" spans="1:5" ht="31.5" x14ac:dyDescent="0.2">
      <c r="A394" s="39"/>
      <c r="B394" s="42"/>
      <c r="C394" s="19" t="s">
        <v>7</v>
      </c>
      <c r="D394" s="19" t="s">
        <v>498</v>
      </c>
      <c r="E394" s="26" t="s">
        <v>499</v>
      </c>
    </row>
    <row r="395" spans="1:5" ht="63" x14ac:dyDescent="0.2">
      <c r="A395" s="39"/>
      <c r="B395" s="42"/>
      <c r="C395" s="19" t="s">
        <v>6</v>
      </c>
      <c r="D395" s="19">
        <v>1</v>
      </c>
      <c r="E395" s="26" t="s">
        <v>500</v>
      </c>
    </row>
    <row r="396" spans="1:5" ht="31.5" x14ac:dyDescent="0.2">
      <c r="A396" s="39"/>
      <c r="B396" s="42"/>
      <c r="C396" s="19" t="s">
        <v>8</v>
      </c>
      <c r="D396" s="19" t="s">
        <v>501</v>
      </c>
      <c r="E396" s="26" t="s">
        <v>502</v>
      </c>
    </row>
    <row r="397" spans="1:5" ht="31.5" x14ac:dyDescent="0.2">
      <c r="A397" s="39"/>
      <c r="B397" s="42"/>
      <c r="C397" s="19" t="s">
        <v>16</v>
      </c>
      <c r="D397" s="19">
        <f>0.29292*1000</f>
        <v>292.92</v>
      </c>
      <c r="E397" s="26" t="s">
        <v>497</v>
      </c>
    </row>
    <row r="398" spans="1:5" ht="31.5" x14ac:dyDescent="0.2">
      <c r="A398" s="39"/>
      <c r="B398" s="42"/>
      <c r="C398" s="19" t="s">
        <v>4</v>
      </c>
      <c r="D398" s="19">
        <v>7.68</v>
      </c>
      <c r="E398" s="26" t="s">
        <v>503</v>
      </c>
    </row>
    <row r="399" spans="1:5" ht="31.5" x14ac:dyDescent="0.2">
      <c r="A399" s="39"/>
      <c r="B399" s="42"/>
      <c r="C399" s="19" t="s">
        <v>4</v>
      </c>
      <c r="D399" s="19">
        <v>7.68</v>
      </c>
      <c r="E399" s="26" t="s">
        <v>14</v>
      </c>
    </row>
    <row r="400" spans="1:5" ht="31.5" x14ac:dyDescent="0.2">
      <c r="A400" s="39"/>
      <c r="B400" s="42"/>
      <c r="C400" s="19" t="s">
        <v>6</v>
      </c>
      <c r="D400" s="19" t="s">
        <v>10</v>
      </c>
      <c r="E400" s="26" t="s">
        <v>15</v>
      </c>
    </row>
    <row r="401" spans="1:5" ht="31.5" x14ac:dyDescent="0.2">
      <c r="A401" s="39"/>
      <c r="B401" s="42"/>
      <c r="C401" s="19" t="s">
        <v>6</v>
      </c>
      <c r="D401" s="19">
        <v>2</v>
      </c>
      <c r="E401" s="26" t="s">
        <v>504</v>
      </c>
    </row>
    <row r="402" spans="1:5" ht="31.5" x14ac:dyDescent="0.2">
      <c r="A402" s="40"/>
      <c r="B402" s="43"/>
      <c r="C402" s="19" t="s">
        <v>6</v>
      </c>
      <c r="D402" s="19" t="s">
        <v>10</v>
      </c>
      <c r="E402" s="26" t="s">
        <v>505</v>
      </c>
    </row>
    <row r="405" spans="1:5" x14ac:dyDescent="0.25">
      <c r="A405" s="12" t="s">
        <v>242</v>
      </c>
      <c r="B405" s="13"/>
    </row>
    <row r="406" spans="1:5" x14ac:dyDescent="0.25">
      <c r="A406" s="12" t="s">
        <v>243</v>
      </c>
      <c r="B406" s="13"/>
    </row>
    <row r="407" spans="1:5" x14ac:dyDescent="0.25">
      <c r="A407" s="12" t="s">
        <v>244</v>
      </c>
      <c r="B407" s="13"/>
    </row>
    <row r="408" spans="1:5" x14ac:dyDescent="0.25">
      <c r="A408" s="12"/>
      <c r="B408" s="13"/>
    </row>
  </sheetData>
  <mergeCells count="49">
    <mergeCell ref="C334:E334"/>
    <mergeCell ref="B328:B358"/>
    <mergeCell ref="C137:E137"/>
    <mergeCell ref="C205:E205"/>
    <mergeCell ref="B202:B241"/>
    <mergeCell ref="C295:E295"/>
    <mergeCell ref="B242:B318"/>
    <mergeCell ref="B143:B201"/>
    <mergeCell ref="B319:B327"/>
    <mergeCell ref="C285:E285"/>
    <mergeCell ref="A3:E3"/>
    <mergeCell ref="C5:D5"/>
    <mergeCell ref="C4:D4"/>
    <mergeCell ref="A6:A13"/>
    <mergeCell ref="C7:E7"/>
    <mergeCell ref="B6:B13"/>
    <mergeCell ref="A14:A30"/>
    <mergeCell ref="B14:B30"/>
    <mergeCell ref="C14:E14"/>
    <mergeCell ref="A31:A57"/>
    <mergeCell ref="B31:B57"/>
    <mergeCell ref="C73:E73"/>
    <mergeCell ref="C108:E108"/>
    <mergeCell ref="C115:E115"/>
    <mergeCell ref="C122:E122"/>
    <mergeCell ref="C32:E32"/>
    <mergeCell ref="C38:E38"/>
    <mergeCell ref="C42:E42"/>
    <mergeCell ref="C50:E50"/>
    <mergeCell ref="C58:E58"/>
    <mergeCell ref="A58:A90"/>
    <mergeCell ref="B58:B90"/>
    <mergeCell ref="A91:A98"/>
    <mergeCell ref="B91:B98"/>
    <mergeCell ref="A99:A142"/>
    <mergeCell ref="B99:B142"/>
    <mergeCell ref="A328:A358"/>
    <mergeCell ref="A143:A201"/>
    <mergeCell ref="A202:A241"/>
    <mergeCell ref="A242:A318"/>
    <mergeCell ref="A319:A327"/>
    <mergeCell ref="A389:A402"/>
    <mergeCell ref="B389:B402"/>
    <mergeCell ref="A359:A373"/>
    <mergeCell ref="B359:B373"/>
    <mergeCell ref="C364:E364"/>
    <mergeCell ref="A374:A388"/>
    <mergeCell ref="B374:B388"/>
    <mergeCell ref="C379:E379"/>
  </mergeCells>
  <pageMargins left="0.4" right="0.31" top="0.39370078740157483" bottom="0.46" header="0.21" footer="0.25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4"/>
    </sheetView>
  </sheetViews>
  <sheetFormatPr defaultRowHeight="12.75" x14ac:dyDescent="0.2"/>
  <sheetData>
    <row r="1" spans="1:5" ht="15.75" x14ac:dyDescent="0.25">
      <c r="A1" s="12" t="s">
        <v>242</v>
      </c>
      <c r="B1" s="13"/>
      <c r="C1" s="15"/>
      <c r="D1" s="16"/>
      <c r="E1" s="25"/>
    </row>
    <row r="2" spans="1:5" ht="15.75" x14ac:dyDescent="0.25">
      <c r="A2" s="12" t="s">
        <v>243</v>
      </c>
      <c r="B2" s="13"/>
      <c r="C2" s="15"/>
      <c r="D2" s="16"/>
      <c r="E2" s="25"/>
    </row>
    <row r="3" spans="1:5" ht="15.75" x14ac:dyDescent="0.25">
      <c r="A3" s="12" t="s">
        <v>244</v>
      </c>
      <c r="B3" s="13"/>
      <c r="C3" s="15"/>
      <c r="D3" s="16"/>
      <c r="E3" s="25"/>
    </row>
    <row r="4" spans="1:5" ht="15.75" x14ac:dyDescent="0.25">
      <c r="A4" s="12"/>
      <c r="B4" s="13"/>
      <c r="C4" s="15"/>
      <c r="D4" s="16"/>
      <c r="E4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</vt:lpstr>
      <vt:lpstr>Лист1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2021-11-23T07:18:49Z</cp:lastPrinted>
  <dcterms:created xsi:type="dcterms:W3CDTF">2002-02-11T05:58:42Z</dcterms:created>
  <dcterms:modified xsi:type="dcterms:W3CDTF">2021-11-24T02:14:32Z</dcterms:modified>
</cp:coreProperties>
</file>